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firstSheet="6" activeTab="9"/>
  </bookViews>
  <sheets>
    <sheet name="МД 01-20" sheetId="1" r:id="rId1"/>
    <sheet name="МДк 01-22" sheetId="2" r:id="rId2"/>
    <sheet name="РАЗОМ МД01-20 та МДк 01-22" sheetId="3" r:id="rId3"/>
    <sheet name="МРД 01-20" sheetId="4" r:id="rId4"/>
    <sheet name="МРДк 01-22" sheetId="5" r:id="rId5"/>
    <sheet name="РАЗОМ МРД 01-20 таМРДк 01-22" sheetId="6" r:id="rId6"/>
    <sheet name="ФБСД 01-20" sheetId="7" r:id="rId7"/>
    <sheet name="ПД 01-20" sheetId="8" r:id="rId8"/>
    <sheet name="ПДк 01-22 " sheetId="9" r:id="rId9"/>
    <sheet name="РАЗОМ ПД 01-20 та ПДк 01-22" sheetId="10" r:id="rId10"/>
  </sheets>
  <definedNames/>
  <calcPr fullCalcOnLoad="1"/>
</workbook>
</file>

<file path=xl/sharedStrings.xml><?xml version="1.0" encoding="utf-8"?>
<sst xmlns="http://schemas.openxmlformats.org/spreadsheetml/2006/main" count="422" uniqueCount="60">
  <si>
    <t>№
пп</t>
  </si>
  <si>
    <t>Дисципліна</t>
  </si>
  <si>
    <t>Курс</t>
  </si>
  <si>
    <t>%</t>
  </si>
  <si>
    <t>кільк.</t>
  </si>
  <si>
    <t>"5"</t>
  </si>
  <si>
    <t>"4"</t>
  </si>
  <si>
    <t>"3"</t>
  </si>
  <si>
    <t>"2"</t>
  </si>
  <si>
    <t>Якісна успішність</t>
  </si>
  <si>
    <t>Абсолютна
 успішність</t>
  </si>
  <si>
    <t>Отримали оцінки  (кількість, %)</t>
  </si>
  <si>
    <t>№ 
групи</t>
  </si>
  <si>
    <t>Всього</t>
  </si>
  <si>
    <t>Кільк студ-в</t>
  </si>
  <si>
    <t xml:space="preserve">  Результати зимової заліково-екзаменаційної сесії</t>
  </si>
  <si>
    <t>Складали сесію</t>
  </si>
  <si>
    <t xml:space="preserve">                                   </t>
  </si>
  <si>
    <t>Середній бал</t>
  </si>
  <si>
    <t xml:space="preserve">       ВИЩІЙ НАВЧАЛЬНИЙ ЗАКЛАД  </t>
  </si>
  <si>
    <t xml:space="preserve">  КИЇВСЬКИЙ  УНІВЕРСИТЕТ  РИНКОВИХ ВІДНОСИН</t>
  </si>
  <si>
    <t>в період з 16 грудня 2022 року по 31 грудня 2022 року</t>
  </si>
  <si>
    <t xml:space="preserve">        здобувачів вищої освіти 3 курсу спеціальності 073 "Менеджмент"</t>
  </si>
  <si>
    <t>Управління персоналом</t>
  </si>
  <si>
    <t>Фінанси</t>
  </si>
  <si>
    <t>Іноземна мова фахового спрямування</t>
  </si>
  <si>
    <t>Логіка</t>
  </si>
  <si>
    <t>Міжнародна економіка</t>
  </si>
  <si>
    <t>МД-01/20</t>
  </si>
  <si>
    <t>Економіка праці та соціально-трудові відносини</t>
  </si>
  <si>
    <t>Самоменеджмент</t>
  </si>
  <si>
    <t>Економетріка</t>
  </si>
  <si>
    <t>МРД-01/20</t>
  </si>
  <si>
    <t xml:space="preserve">        здобувачів вищої освіти 3 курсу спеціальності 075 "Маркетинг"</t>
  </si>
  <si>
    <t>Ділова іноземна мова</t>
  </si>
  <si>
    <t>Банківський маркетинг</t>
  </si>
  <si>
    <t>Теорія економічної конкуренції</t>
  </si>
  <si>
    <t>МРДк-01/22</t>
  </si>
  <si>
    <t>здобувачів вищої освіти 3 курсу спеціальності 072 "Фінанси, банківська справа та страхування"</t>
  </si>
  <si>
    <t>ФБСД-01/20</t>
  </si>
  <si>
    <t>Аудит</t>
  </si>
  <si>
    <t>Міжнародні фінанси</t>
  </si>
  <si>
    <t>Бюджетна система</t>
  </si>
  <si>
    <t xml:space="preserve">        здобувачів вищої освіти 3 курсу спеціальності 081 "Право"</t>
  </si>
  <si>
    <t>ПД-01/20</t>
  </si>
  <si>
    <t>Цивільне право</t>
  </si>
  <si>
    <t>Житлове право</t>
  </si>
  <si>
    <t>Міжнародне приватне право</t>
  </si>
  <si>
    <t>Кримінальний процес</t>
  </si>
  <si>
    <t>Міжнародне публічне право</t>
  </si>
  <si>
    <t>Кримінальне право</t>
  </si>
  <si>
    <t>Етика для юристів</t>
  </si>
  <si>
    <t>Цивільний процес</t>
  </si>
  <si>
    <t>Правові інформаційні системи</t>
  </si>
  <si>
    <t>ПДк-01/22</t>
  </si>
  <si>
    <t>МДк-01/22</t>
  </si>
  <si>
    <t>Гроші і креит</t>
  </si>
  <si>
    <t>МД-01/20 МДк-01/22</t>
  </si>
  <si>
    <t>МРД-01/20 МРДк-01/22</t>
  </si>
  <si>
    <t>ПД-01/20 ПДк-01/22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</si>
</sst>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[$-422]d\ mmmm\ yyyy&quot; р.&quot;"/>
    <numFmt numFmtId="183" formatCode="0.0%"/>
  </numFmts>
  <fonts count="5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 applyProtection="1">
      <alignment horizontal="center" vertical="center"/>
      <protection/>
    </xf>
    <xf numFmtId="0" fontId="11" fillId="33" borderId="13" xfId="0" applyFont="1" applyFill="1" applyBorder="1" applyAlignment="1">
      <alignment horizontal="center" vertical="center"/>
    </xf>
    <xf numFmtId="176" fontId="11" fillId="34" borderId="13" xfId="0" applyNumberFormat="1" applyFont="1" applyFill="1" applyBorder="1" applyAlignment="1">
      <alignment horizontal="center" vertical="center"/>
    </xf>
    <xf numFmtId="176" fontId="11" fillId="35" borderId="13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76" fontId="6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176" fontId="6" fillId="36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176" fontId="11" fillId="34" borderId="16" xfId="0" applyNumberFormat="1" applyFont="1" applyFill="1" applyBorder="1" applyAlignment="1">
      <alignment horizontal="center" vertical="center"/>
    </xf>
    <xf numFmtId="176" fontId="11" fillId="35" borderId="16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 applyProtection="1">
      <alignment horizontal="center" vertical="center"/>
      <protection/>
    </xf>
    <xf numFmtId="176" fontId="11" fillId="34" borderId="18" xfId="0" applyNumberFormat="1" applyFont="1" applyFill="1" applyBorder="1" applyAlignment="1">
      <alignment horizontal="center" vertical="center"/>
    </xf>
    <xf numFmtId="176" fontId="11" fillId="35" borderId="18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23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37" borderId="25" xfId="0" applyFont="1" applyFill="1" applyBorder="1" applyAlignment="1">
      <alignment horizontal="center" vertical="center"/>
    </xf>
    <xf numFmtId="176" fontId="6" fillId="34" borderId="25" xfId="0" applyNumberFormat="1" applyFont="1" applyFill="1" applyBorder="1" applyAlignment="1">
      <alignment horizontal="center" vertical="center"/>
    </xf>
    <xf numFmtId="176" fontId="6" fillId="35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1" fillId="0" borderId="18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4" fillId="0" borderId="26" xfId="0" applyFont="1" applyBorder="1" applyAlignment="1">
      <alignment horizontal="center"/>
    </xf>
    <xf numFmtId="176" fontId="11" fillId="35" borderId="26" xfId="0" applyNumberFormat="1" applyFont="1" applyFill="1" applyBorder="1" applyAlignment="1">
      <alignment horizontal="center" vertical="center"/>
    </xf>
    <xf numFmtId="176" fontId="11" fillId="35" borderId="27" xfId="0" applyNumberFormat="1" applyFont="1" applyFill="1" applyBorder="1" applyAlignment="1">
      <alignment horizontal="center" vertical="center"/>
    </xf>
    <xf numFmtId="176" fontId="11" fillId="35" borderId="28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/>
    </xf>
    <xf numFmtId="0" fontId="12" fillId="0" borderId="18" xfId="0" applyFont="1" applyBorder="1" applyAlignment="1">
      <alignment/>
    </xf>
    <xf numFmtId="176" fontId="6" fillId="12" borderId="25" xfId="0" applyNumberFormat="1" applyFont="1" applyFill="1" applyBorder="1" applyAlignment="1">
      <alignment horizontal="center" vertical="center"/>
    </xf>
    <xf numFmtId="176" fontId="11" fillId="12" borderId="13" xfId="0" applyNumberFormat="1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center" vertical="center"/>
      <protection/>
    </xf>
    <xf numFmtId="0" fontId="11" fillId="33" borderId="12" xfId="0" applyFont="1" applyFill="1" applyBorder="1" applyAlignment="1">
      <alignment horizontal="center" vertical="center"/>
    </xf>
    <xf numFmtId="176" fontId="11" fillId="34" borderId="12" xfId="0" applyNumberFormat="1" applyFont="1" applyFill="1" applyBorder="1" applyAlignment="1">
      <alignment horizontal="center" vertical="center"/>
    </xf>
    <xf numFmtId="176" fontId="11" fillId="35" borderId="12" xfId="0" applyNumberFormat="1" applyFont="1" applyFill="1" applyBorder="1" applyAlignment="1">
      <alignment horizontal="center" vertical="center"/>
    </xf>
    <xf numFmtId="176" fontId="11" fillId="35" borderId="30" xfId="0" applyNumberFormat="1" applyFont="1" applyFill="1" applyBorder="1" applyAlignment="1">
      <alignment horizontal="center" vertical="center"/>
    </xf>
    <xf numFmtId="176" fontId="6" fillId="12" borderId="15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/>
    </xf>
    <xf numFmtId="0" fontId="11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36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76" fontId="6" fillId="35" borderId="15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176" fontId="11" fillId="12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4.625" style="0" customWidth="1"/>
    <col min="4" max="4" width="9.00390625" style="0" customWidth="1"/>
    <col min="5" max="5" width="5.875" style="1" customWidth="1"/>
    <col min="6" max="6" width="5.875" style="0" customWidth="1"/>
    <col min="7" max="7" width="7.25390625" style="0" customWidth="1"/>
    <col min="8" max="8" width="5.875" style="0" customWidth="1"/>
    <col min="9" max="9" width="6.00390625" style="0" customWidth="1"/>
    <col min="10" max="10" width="5.75390625" style="0" customWidth="1"/>
    <col min="11" max="11" width="6.75390625" style="0" customWidth="1"/>
    <col min="12" max="12" width="5.75390625" style="0" customWidth="1"/>
    <col min="13" max="13" width="6.00390625" style="0" customWidth="1"/>
    <col min="14" max="14" width="5.375" style="0" customWidth="1"/>
    <col min="15" max="15" width="6.625" style="0" customWidth="1"/>
    <col min="16" max="16" width="10.125" style="0" customWidth="1"/>
    <col min="17" max="17" width="9.75390625" style="0" customWidth="1"/>
  </cols>
  <sheetData>
    <row r="1" spans="3:13" ht="18.75">
      <c r="C1" s="105" t="s">
        <v>19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3:14" ht="16.5">
      <c r="C2" s="106" t="s">
        <v>20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ht="20.25" customHeight="1">
      <c r="D3" s="4" t="s">
        <v>15</v>
      </c>
    </row>
    <row r="4" spans="3:11" s="9" customFormat="1" ht="18.75" customHeight="1">
      <c r="C4" s="17"/>
      <c r="D4" s="12" t="s">
        <v>22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07" t="s">
        <v>21</v>
      </c>
      <c r="F6" s="107"/>
      <c r="G6" s="107"/>
      <c r="H6" s="107"/>
      <c r="I6" s="107"/>
      <c r="J6" s="107"/>
      <c r="K6" s="107"/>
      <c r="L6" s="107"/>
    </row>
    <row r="7" spans="5:6" s="5" customFormat="1" ht="12" customHeight="1">
      <c r="E7" s="11"/>
      <c r="F7" s="6"/>
    </row>
    <row r="8" spans="1:18" s="3" customFormat="1" ht="27" customHeight="1">
      <c r="A8" s="108" t="s">
        <v>0</v>
      </c>
      <c r="B8" s="110" t="s">
        <v>1</v>
      </c>
      <c r="C8" s="110" t="s">
        <v>2</v>
      </c>
      <c r="D8" s="108" t="s">
        <v>12</v>
      </c>
      <c r="E8" s="108" t="s">
        <v>14</v>
      </c>
      <c r="F8" s="112" t="s">
        <v>16</v>
      </c>
      <c r="G8" s="113"/>
      <c r="H8" s="114" t="s">
        <v>11</v>
      </c>
      <c r="I8" s="115"/>
      <c r="J8" s="115"/>
      <c r="K8" s="115"/>
      <c r="L8" s="115"/>
      <c r="M8" s="115"/>
      <c r="N8" s="115"/>
      <c r="O8" s="116"/>
      <c r="P8" s="108" t="s">
        <v>10</v>
      </c>
      <c r="Q8" s="118" t="s">
        <v>9</v>
      </c>
      <c r="R8" s="120" t="s">
        <v>18</v>
      </c>
    </row>
    <row r="9" spans="1:18" s="1" customFormat="1" ht="12.75">
      <c r="A9" s="109"/>
      <c r="B9" s="111"/>
      <c r="C9" s="111"/>
      <c r="D9" s="109"/>
      <c r="E9" s="109"/>
      <c r="F9" s="20" t="s">
        <v>4</v>
      </c>
      <c r="G9" s="21" t="s">
        <v>3</v>
      </c>
      <c r="H9" s="121" t="s">
        <v>5</v>
      </c>
      <c r="I9" s="122"/>
      <c r="J9" s="121" t="s">
        <v>6</v>
      </c>
      <c r="K9" s="122"/>
      <c r="L9" s="121" t="s">
        <v>7</v>
      </c>
      <c r="M9" s="122"/>
      <c r="N9" s="121" t="s">
        <v>8</v>
      </c>
      <c r="O9" s="122"/>
      <c r="P9" s="109"/>
      <c r="Q9" s="119"/>
      <c r="R9" s="120"/>
    </row>
    <row r="10" spans="1:18" s="1" customFormat="1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77">
        <v>17</v>
      </c>
      <c r="R10" s="23">
        <v>18</v>
      </c>
    </row>
    <row r="11" spans="1:18" s="19" customFormat="1" ht="15">
      <c r="A11" s="25">
        <v>1</v>
      </c>
      <c r="B11" s="71" t="s">
        <v>23</v>
      </c>
      <c r="C11" s="24">
        <v>3</v>
      </c>
      <c r="D11" s="25" t="s">
        <v>28</v>
      </c>
      <c r="E11" s="26">
        <v>10</v>
      </c>
      <c r="F11" s="27">
        <v>6</v>
      </c>
      <c r="G11" s="28">
        <f aca="true" t="shared" si="0" ref="G11:G19">F11/E11*100</f>
        <v>60</v>
      </c>
      <c r="H11" s="26">
        <v>1</v>
      </c>
      <c r="I11" s="28">
        <f aca="true" t="shared" si="1" ref="I11:I19">H11*100/E11</f>
        <v>10</v>
      </c>
      <c r="J11" s="26">
        <v>1</v>
      </c>
      <c r="K11" s="28">
        <f aca="true" t="shared" si="2" ref="K11:K19">J11*100/E11</f>
        <v>10</v>
      </c>
      <c r="L11" s="26">
        <v>4</v>
      </c>
      <c r="M11" s="28">
        <f aca="true" t="shared" si="3" ref="M11:M19">L11*100/E11</f>
        <v>40</v>
      </c>
      <c r="N11" s="25"/>
      <c r="O11" s="28">
        <f aca="true" t="shared" si="4" ref="O11:O19">N11*100/E11</f>
        <v>0</v>
      </c>
      <c r="P11" s="29">
        <f aca="true" t="shared" si="5" ref="P11:P19">(H11+J11+L11)/E11*100</f>
        <v>60</v>
      </c>
      <c r="Q11" s="78">
        <f aca="true" t="shared" si="6" ref="Q11:Q19">(H11+J11)/E11*100</f>
        <v>20</v>
      </c>
      <c r="R11" s="84">
        <f aca="true" t="shared" si="7" ref="R11:R16">(H11*5+J11*4+L11*3+N11*2)/(H11+J11+L11+N11)</f>
        <v>3.5</v>
      </c>
    </row>
    <row r="12" spans="1:18" s="19" customFormat="1" ht="15">
      <c r="A12" s="25">
        <v>2</v>
      </c>
      <c r="B12" s="71" t="s">
        <v>30</v>
      </c>
      <c r="C12" s="24">
        <v>3</v>
      </c>
      <c r="D12" s="25" t="s">
        <v>28</v>
      </c>
      <c r="E12" s="26">
        <v>10</v>
      </c>
      <c r="F12" s="27">
        <v>9</v>
      </c>
      <c r="G12" s="28">
        <f t="shared" si="0"/>
        <v>90</v>
      </c>
      <c r="H12" s="26">
        <v>5</v>
      </c>
      <c r="I12" s="28">
        <f t="shared" si="1"/>
        <v>50</v>
      </c>
      <c r="J12" s="26">
        <v>4</v>
      </c>
      <c r="K12" s="28">
        <f t="shared" si="2"/>
        <v>40</v>
      </c>
      <c r="L12" s="26"/>
      <c r="M12" s="28">
        <f t="shared" si="3"/>
        <v>0</v>
      </c>
      <c r="N12" s="25"/>
      <c r="O12" s="28">
        <f t="shared" si="4"/>
        <v>0</v>
      </c>
      <c r="P12" s="29">
        <f t="shared" si="5"/>
        <v>90</v>
      </c>
      <c r="Q12" s="78">
        <f t="shared" si="6"/>
        <v>90</v>
      </c>
      <c r="R12" s="84">
        <f t="shared" si="7"/>
        <v>4.555555555555555</v>
      </c>
    </row>
    <row r="13" spans="1:18" s="19" customFormat="1" ht="15">
      <c r="A13" s="25">
        <v>3</v>
      </c>
      <c r="B13" s="71" t="s">
        <v>24</v>
      </c>
      <c r="C13" s="24">
        <v>3</v>
      </c>
      <c r="D13" s="25" t="s">
        <v>28</v>
      </c>
      <c r="E13" s="26">
        <v>10</v>
      </c>
      <c r="F13" s="27">
        <v>7</v>
      </c>
      <c r="G13" s="28">
        <f t="shared" si="0"/>
        <v>70</v>
      </c>
      <c r="H13" s="26">
        <v>1</v>
      </c>
      <c r="I13" s="28">
        <f t="shared" si="1"/>
        <v>10</v>
      </c>
      <c r="J13" s="26">
        <v>6</v>
      </c>
      <c r="K13" s="28">
        <f t="shared" si="2"/>
        <v>60</v>
      </c>
      <c r="L13" s="26"/>
      <c r="M13" s="28">
        <f t="shared" si="3"/>
        <v>0</v>
      </c>
      <c r="N13" s="25"/>
      <c r="O13" s="28">
        <f t="shared" si="4"/>
        <v>0</v>
      </c>
      <c r="P13" s="29">
        <f t="shared" si="5"/>
        <v>70</v>
      </c>
      <c r="Q13" s="78">
        <f t="shared" si="6"/>
        <v>70</v>
      </c>
      <c r="R13" s="84">
        <f t="shared" si="7"/>
        <v>4.142857142857143</v>
      </c>
    </row>
    <row r="14" spans="1:18" s="19" customFormat="1" ht="15">
      <c r="A14" s="25">
        <v>4</v>
      </c>
      <c r="B14" s="96" t="s">
        <v>31</v>
      </c>
      <c r="C14" s="24">
        <v>3</v>
      </c>
      <c r="D14" s="25" t="s">
        <v>28</v>
      </c>
      <c r="E14" s="26">
        <v>10</v>
      </c>
      <c r="F14" s="27">
        <v>10</v>
      </c>
      <c r="G14" s="28">
        <f t="shared" si="0"/>
        <v>100</v>
      </c>
      <c r="H14" s="26"/>
      <c r="I14" s="28">
        <f t="shared" si="1"/>
        <v>0</v>
      </c>
      <c r="J14" s="26">
        <v>6</v>
      </c>
      <c r="K14" s="28">
        <f t="shared" si="2"/>
        <v>60</v>
      </c>
      <c r="L14" s="26">
        <v>4</v>
      </c>
      <c r="M14" s="28">
        <f t="shared" si="3"/>
        <v>40</v>
      </c>
      <c r="N14" s="25"/>
      <c r="O14" s="28">
        <f t="shared" si="4"/>
        <v>0</v>
      </c>
      <c r="P14" s="29">
        <f t="shared" si="5"/>
        <v>100</v>
      </c>
      <c r="Q14" s="78">
        <f t="shared" si="6"/>
        <v>60</v>
      </c>
      <c r="R14" s="84">
        <f t="shared" si="7"/>
        <v>3.6</v>
      </c>
    </row>
    <row r="15" spans="1:18" s="70" customFormat="1" ht="15">
      <c r="A15" s="25">
        <v>5</v>
      </c>
      <c r="B15" s="75" t="s">
        <v>25</v>
      </c>
      <c r="C15" s="24">
        <v>3</v>
      </c>
      <c r="D15" s="25" t="s">
        <v>28</v>
      </c>
      <c r="E15" s="26">
        <v>10</v>
      </c>
      <c r="F15" s="27">
        <v>10</v>
      </c>
      <c r="G15" s="28">
        <f t="shared" si="0"/>
        <v>100</v>
      </c>
      <c r="H15" s="26">
        <v>3</v>
      </c>
      <c r="I15" s="28">
        <f t="shared" si="1"/>
        <v>30</v>
      </c>
      <c r="J15" s="26">
        <v>7</v>
      </c>
      <c r="K15" s="28">
        <f t="shared" si="2"/>
        <v>70</v>
      </c>
      <c r="L15" s="26"/>
      <c r="M15" s="28">
        <f t="shared" si="3"/>
        <v>0</v>
      </c>
      <c r="N15" s="25"/>
      <c r="O15" s="28">
        <f t="shared" si="4"/>
        <v>0</v>
      </c>
      <c r="P15" s="29">
        <f t="shared" si="5"/>
        <v>100</v>
      </c>
      <c r="Q15" s="78">
        <f t="shared" si="6"/>
        <v>100</v>
      </c>
      <c r="R15" s="84">
        <f t="shared" si="7"/>
        <v>4.3</v>
      </c>
    </row>
    <row r="16" spans="1:18" s="19" customFormat="1" ht="18" customHeight="1">
      <c r="A16" s="25">
        <v>6</v>
      </c>
      <c r="B16" s="71" t="s">
        <v>26</v>
      </c>
      <c r="C16" s="24">
        <v>3</v>
      </c>
      <c r="D16" s="25" t="s">
        <v>28</v>
      </c>
      <c r="E16" s="26">
        <v>10</v>
      </c>
      <c r="F16" s="27">
        <v>6</v>
      </c>
      <c r="G16" s="28">
        <f t="shared" si="0"/>
        <v>60</v>
      </c>
      <c r="H16" s="26"/>
      <c r="I16" s="28">
        <f t="shared" si="1"/>
        <v>0</v>
      </c>
      <c r="J16" s="26">
        <v>6</v>
      </c>
      <c r="K16" s="28">
        <f t="shared" si="2"/>
        <v>60</v>
      </c>
      <c r="L16" s="26"/>
      <c r="M16" s="28">
        <f t="shared" si="3"/>
        <v>0</v>
      </c>
      <c r="N16" s="25"/>
      <c r="O16" s="28">
        <f>N16*100/E16</f>
        <v>0</v>
      </c>
      <c r="P16" s="29">
        <f t="shared" si="5"/>
        <v>60</v>
      </c>
      <c r="Q16" s="78">
        <f t="shared" si="6"/>
        <v>60</v>
      </c>
      <c r="R16" s="84">
        <f t="shared" si="7"/>
        <v>4</v>
      </c>
    </row>
    <row r="17" spans="1:18" s="19" customFormat="1" ht="15" hidden="1">
      <c r="A17" s="25">
        <v>7</v>
      </c>
      <c r="B17" s="71"/>
      <c r="C17" s="24"/>
      <c r="D17" s="25"/>
      <c r="E17" s="26"/>
      <c r="F17" s="27"/>
      <c r="G17" s="28"/>
      <c r="H17" s="26"/>
      <c r="I17" s="28"/>
      <c r="J17" s="26"/>
      <c r="K17" s="28"/>
      <c r="L17" s="26"/>
      <c r="M17" s="28"/>
      <c r="N17" s="25"/>
      <c r="O17" s="28"/>
      <c r="P17" s="29"/>
      <c r="Q17" s="78"/>
      <c r="R17" s="84"/>
    </row>
    <row r="18" spans="1:18" s="19" customFormat="1" ht="18" customHeight="1">
      <c r="A18" s="25">
        <v>7</v>
      </c>
      <c r="B18" s="98" t="s">
        <v>27</v>
      </c>
      <c r="C18" s="25">
        <v>3</v>
      </c>
      <c r="D18" s="25" t="s">
        <v>28</v>
      </c>
      <c r="E18" s="26">
        <v>10</v>
      </c>
      <c r="F18" s="27">
        <v>9</v>
      </c>
      <c r="G18" s="28">
        <f t="shared" si="0"/>
        <v>90</v>
      </c>
      <c r="H18" s="26">
        <v>4</v>
      </c>
      <c r="I18" s="28">
        <f t="shared" si="1"/>
        <v>40</v>
      </c>
      <c r="J18" s="26">
        <v>5</v>
      </c>
      <c r="K18" s="28">
        <f t="shared" si="2"/>
        <v>50</v>
      </c>
      <c r="L18" s="26"/>
      <c r="M18" s="28">
        <f t="shared" si="3"/>
        <v>0</v>
      </c>
      <c r="N18" s="25"/>
      <c r="O18" s="28">
        <f t="shared" si="4"/>
        <v>0</v>
      </c>
      <c r="P18" s="29">
        <f t="shared" si="5"/>
        <v>90</v>
      </c>
      <c r="Q18" s="78">
        <f t="shared" si="6"/>
        <v>90</v>
      </c>
      <c r="R18" s="84">
        <f>(H18*5+J18*4+L18*3+N18*2)/(H18+J18+L18+N18)</f>
        <v>4.444444444444445</v>
      </c>
    </row>
    <row r="19" spans="1:18" s="19" customFormat="1" ht="15" customHeight="1" thickBot="1">
      <c r="A19" s="102">
        <v>8</v>
      </c>
      <c r="B19" s="76" t="s">
        <v>29</v>
      </c>
      <c r="C19" s="97">
        <v>3</v>
      </c>
      <c r="D19" s="25" t="s">
        <v>28</v>
      </c>
      <c r="E19" s="26">
        <v>10</v>
      </c>
      <c r="F19" s="27">
        <v>8</v>
      </c>
      <c r="G19" s="28">
        <f t="shared" si="0"/>
        <v>80</v>
      </c>
      <c r="H19" s="87">
        <v>1</v>
      </c>
      <c r="I19" s="28">
        <f t="shared" si="1"/>
        <v>10</v>
      </c>
      <c r="J19" s="87">
        <v>4</v>
      </c>
      <c r="K19" s="28">
        <f t="shared" si="2"/>
        <v>40</v>
      </c>
      <c r="L19" s="87">
        <v>3</v>
      </c>
      <c r="M19" s="28">
        <f t="shared" si="3"/>
        <v>30</v>
      </c>
      <c r="N19" s="86"/>
      <c r="O19" s="28">
        <f t="shared" si="4"/>
        <v>0</v>
      </c>
      <c r="P19" s="29">
        <f t="shared" si="5"/>
        <v>80</v>
      </c>
      <c r="Q19" s="78">
        <f t="shared" si="6"/>
        <v>50</v>
      </c>
      <c r="R19" s="84">
        <f>(H19*5+J19*4+L19*3+N19*2)/(H19+J19+L19+N19)</f>
        <v>3.75</v>
      </c>
    </row>
    <row r="20" spans="1:18" s="19" customFormat="1" ht="15" customHeight="1" hidden="1">
      <c r="A20" s="58">
        <v>10</v>
      </c>
      <c r="B20" s="60"/>
      <c r="C20" s="24"/>
      <c r="D20" s="25"/>
      <c r="E20" s="26"/>
      <c r="F20" s="27"/>
      <c r="G20" s="28"/>
      <c r="H20" s="26"/>
      <c r="I20" s="28"/>
      <c r="J20" s="26"/>
      <c r="K20" s="28"/>
      <c r="L20" s="26"/>
      <c r="M20" s="28"/>
      <c r="N20" s="25"/>
      <c r="O20" s="28"/>
      <c r="P20" s="29"/>
      <c r="Q20" s="78"/>
      <c r="R20" s="81"/>
    </row>
    <row r="21" spans="1:18" s="19" customFormat="1" ht="15.75" customHeight="1" hidden="1">
      <c r="A21" s="58">
        <v>11</v>
      </c>
      <c r="B21" s="60"/>
      <c r="C21" s="24"/>
      <c r="D21" s="25"/>
      <c r="E21" s="26"/>
      <c r="F21" s="27"/>
      <c r="G21" s="28"/>
      <c r="H21" s="25"/>
      <c r="I21" s="28"/>
      <c r="J21" s="25"/>
      <c r="K21" s="28"/>
      <c r="L21" s="25"/>
      <c r="M21" s="28"/>
      <c r="N21" s="25"/>
      <c r="O21" s="28"/>
      <c r="P21" s="29"/>
      <c r="Q21" s="78"/>
      <c r="R21" s="81"/>
    </row>
    <row r="22" spans="1:18" s="19" customFormat="1" ht="15.75" hidden="1" thickBot="1">
      <c r="A22" s="59">
        <v>12</v>
      </c>
      <c r="B22" s="61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0"/>
      <c r="R22" s="82"/>
    </row>
    <row r="23" spans="1:19" s="19" customFormat="1" ht="15.75" thickBot="1">
      <c r="A23" s="62"/>
      <c r="B23" s="65" t="s">
        <v>13</v>
      </c>
      <c r="C23" s="30"/>
      <c r="D23" s="64"/>
      <c r="E23" s="66">
        <f>SUM(E11:E22)</f>
        <v>80</v>
      </c>
      <c r="F23" s="67">
        <f>SUM(F11:F22)</f>
        <v>65</v>
      </c>
      <c r="G23" s="31">
        <f>F23/E23*100</f>
        <v>81.25</v>
      </c>
      <c r="H23" s="63">
        <f>SUM(H11:H22)</f>
        <v>15</v>
      </c>
      <c r="I23" s="31">
        <f>H23*100/E23</f>
        <v>18.75</v>
      </c>
      <c r="J23" s="63">
        <f>SUM(J11:J22)</f>
        <v>39</v>
      </c>
      <c r="K23" s="68">
        <f>J23*100/E23</f>
        <v>48.75</v>
      </c>
      <c r="L23" s="66">
        <f>SUM(L11:L22)</f>
        <v>11</v>
      </c>
      <c r="M23" s="68">
        <f>L23*100/E23</f>
        <v>13.75</v>
      </c>
      <c r="N23" s="66">
        <f>SUM(N11:N22)</f>
        <v>0</v>
      </c>
      <c r="O23" s="68">
        <f>N23*100/E23</f>
        <v>0</v>
      </c>
      <c r="P23" s="69">
        <f>(H23+J23+L23)/E23*100</f>
        <v>81.25</v>
      </c>
      <c r="Q23" s="69">
        <f>(H23+J23)/E23*100</f>
        <v>67.5</v>
      </c>
      <c r="R23" s="92">
        <f>SUM(R11:R19)/8</f>
        <v>4.036607142857143</v>
      </c>
      <c r="S23" s="74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17"/>
      <c r="G28" s="11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2"/>
      <c r="G29" s="7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2"/>
      <c r="G30" s="7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17"/>
      <c r="G32" s="117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11:A18 C11:D11 E11:E22 A20:D21 C12:C18 A19:C19 D12:D19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1:Q5 A7:Q7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1:B18" name="Диапазон1_1_1"/>
  </protectedRanges>
  <mergeCells count="19">
    <mergeCell ref="F28:G28"/>
    <mergeCell ref="F32:G32"/>
    <mergeCell ref="P8:P9"/>
    <mergeCell ref="Q8:Q9"/>
    <mergeCell ref="R8:R9"/>
    <mergeCell ref="H9:I9"/>
    <mergeCell ref="J9:K9"/>
    <mergeCell ref="L9:M9"/>
    <mergeCell ref="N9:O9"/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0">
      <selection activeCell="T17" sqref="T17"/>
    </sheetView>
  </sheetViews>
  <sheetFormatPr defaultColWidth="9.00390625" defaultRowHeight="12.75"/>
  <cols>
    <col min="1" max="1" width="4.00390625" style="0" customWidth="1"/>
    <col min="2" max="2" width="35.25390625" style="0" customWidth="1"/>
    <col min="3" max="3" width="5.125" style="0" customWidth="1"/>
    <col min="4" max="4" width="11.00390625" style="0" customWidth="1"/>
    <col min="5" max="5" width="6.875" style="1" customWidth="1"/>
    <col min="6" max="6" width="5.875" style="0" customWidth="1"/>
    <col min="7" max="7" width="7.125" style="0" customWidth="1"/>
    <col min="8" max="8" width="5.625" style="0" customWidth="1"/>
    <col min="9" max="9" width="6.00390625" style="0" customWidth="1"/>
    <col min="10" max="10" width="5.75390625" style="0" customWidth="1"/>
    <col min="11" max="11" width="6.75390625" style="0" customWidth="1"/>
    <col min="12" max="12" width="5.125" style="0" customWidth="1"/>
    <col min="13" max="13" width="5.625" style="0" customWidth="1"/>
    <col min="14" max="14" width="5.375" style="0" customWidth="1"/>
    <col min="15" max="15" width="6.125" style="0" customWidth="1"/>
    <col min="16" max="16" width="10.625" style="0" customWidth="1"/>
    <col min="17" max="17" width="9.875" style="0" customWidth="1"/>
  </cols>
  <sheetData>
    <row r="1" spans="3:13" ht="18.75">
      <c r="C1" s="105" t="s">
        <v>19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3:14" ht="16.5">
      <c r="C2" s="106" t="s">
        <v>20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ht="20.25" customHeight="1">
      <c r="D3" s="4" t="s">
        <v>15</v>
      </c>
    </row>
    <row r="4" spans="3:11" s="9" customFormat="1" ht="18.75" customHeight="1">
      <c r="C4" s="17"/>
      <c r="D4" s="12" t="s">
        <v>43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07" t="s">
        <v>21</v>
      </c>
      <c r="F6" s="107"/>
      <c r="G6" s="107"/>
      <c r="H6" s="107"/>
      <c r="I6" s="107"/>
      <c r="J6" s="107"/>
      <c r="K6" s="107"/>
      <c r="L6" s="107"/>
    </row>
    <row r="7" spans="5:6" s="5" customFormat="1" ht="12" customHeight="1">
      <c r="E7" s="11"/>
      <c r="F7" s="6"/>
    </row>
    <row r="8" spans="1:18" s="3" customFormat="1" ht="27" customHeight="1">
      <c r="A8" s="108" t="s">
        <v>0</v>
      </c>
      <c r="B8" s="110" t="s">
        <v>1</v>
      </c>
      <c r="C8" s="110" t="s">
        <v>2</v>
      </c>
      <c r="D8" s="108" t="s">
        <v>12</v>
      </c>
      <c r="E8" s="108" t="s">
        <v>14</v>
      </c>
      <c r="F8" s="112" t="s">
        <v>16</v>
      </c>
      <c r="G8" s="113"/>
      <c r="H8" s="114" t="s">
        <v>11</v>
      </c>
      <c r="I8" s="115"/>
      <c r="J8" s="115"/>
      <c r="K8" s="115"/>
      <c r="L8" s="115"/>
      <c r="M8" s="115"/>
      <c r="N8" s="115"/>
      <c r="O8" s="116"/>
      <c r="P8" s="108" t="s">
        <v>10</v>
      </c>
      <c r="Q8" s="118" t="s">
        <v>9</v>
      </c>
      <c r="R8" s="120" t="s">
        <v>18</v>
      </c>
    </row>
    <row r="9" spans="1:18" s="1" customFormat="1" ht="12.75">
      <c r="A9" s="109"/>
      <c r="B9" s="111"/>
      <c r="C9" s="111"/>
      <c r="D9" s="109"/>
      <c r="E9" s="109"/>
      <c r="F9" s="20" t="s">
        <v>4</v>
      </c>
      <c r="G9" s="21" t="s">
        <v>3</v>
      </c>
      <c r="H9" s="121" t="s">
        <v>5</v>
      </c>
      <c r="I9" s="122"/>
      <c r="J9" s="121" t="s">
        <v>6</v>
      </c>
      <c r="K9" s="122"/>
      <c r="L9" s="121" t="s">
        <v>7</v>
      </c>
      <c r="M9" s="122"/>
      <c r="N9" s="121" t="s">
        <v>8</v>
      </c>
      <c r="O9" s="122"/>
      <c r="P9" s="109"/>
      <c r="Q9" s="119"/>
      <c r="R9" s="120"/>
    </row>
    <row r="10" spans="1:18" s="1" customFormat="1" ht="12.75">
      <c r="A10" s="23">
        <v>1</v>
      </c>
      <c r="B10" s="5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77">
        <v>17</v>
      </c>
      <c r="R10" s="23">
        <v>18</v>
      </c>
    </row>
    <row r="11" spans="1:18" s="19" customFormat="1" ht="25.5" customHeight="1">
      <c r="A11" s="25">
        <v>1</v>
      </c>
      <c r="B11" s="93" t="s">
        <v>45</v>
      </c>
      <c r="C11" s="24">
        <v>3</v>
      </c>
      <c r="D11" s="129" t="s">
        <v>59</v>
      </c>
      <c r="E11" s="26">
        <v>10</v>
      </c>
      <c r="F11" s="27">
        <v>9</v>
      </c>
      <c r="G11" s="28">
        <f aca="true" t="shared" si="0" ref="G11:G21">F11/E11*100</f>
        <v>90</v>
      </c>
      <c r="H11" s="26">
        <v>1</v>
      </c>
      <c r="I11" s="28">
        <f aca="true" t="shared" si="1" ref="I11:I21">H11*100/E11</f>
        <v>10</v>
      </c>
      <c r="J11" s="26">
        <v>4</v>
      </c>
      <c r="K11" s="28">
        <f aca="true" t="shared" si="2" ref="K11:K21">J11*100/E11</f>
        <v>40</v>
      </c>
      <c r="L11" s="26">
        <v>4</v>
      </c>
      <c r="M11" s="28">
        <f aca="true" t="shared" si="3" ref="M11:M21">L11*100/E11</f>
        <v>40</v>
      </c>
      <c r="N11" s="25"/>
      <c r="O11" s="28">
        <f aca="true" t="shared" si="4" ref="O11:O21">N11*100/E11</f>
        <v>0</v>
      </c>
      <c r="P11" s="29">
        <f aca="true" t="shared" si="5" ref="P11:P21">(H11+J11+L11)/E11*100</f>
        <v>90</v>
      </c>
      <c r="Q11" s="78">
        <f aca="true" t="shared" si="6" ref="Q11:Q21">(H11+J11)/E11*100</f>
        <v>50</v>
      </c>
      <c r="R11" s="130">
        <f aca="true" t="shared" si="7" ref="R11:R17">(H11*5+J11*4+L11*3+N11*2)/(H11+J11+L11+N11)</f>
        <v>3.6666666666666665</v>
      </c>
    </row>
    <row r="12" spans="1:18" s="19" customFormat="1" ht="25.5" customHeight="1">
      <c r="A12" s="25">
        <v>2</v>
      </c>
      <c r="B12" s="95" t="s">
        <v>46</v>
      </c>
      <c r="C12" s="24">
        <v>3</v>
      </c>
      <c r="D12" s="129" t="s">
        <v>59</v>
      </c>
      <c r="E12" s="26">
        <v>10</v>
      </c>
      <c r="F12" s="27">
        <v>10</v>
      </c>
      <c r="G12" s="28">
        <f t="shared" si="0"/>
        <v>100</v>
      </c>
      <c r="H12" s="26">
        <v>1</v>
      </c>
      <c r="I12" s="28">
        <f t="shared" si="1"/>
        <v>10</v>
      </c>
      <c r="J12" s="26">
        <v>9</v>
      </c>
      <c r="K12" s="28">
        <f t="shared" si="2"/>
        <v>90</v>
      </c>
      <c r="L12" s="26"/>
      <c r="M12" s="28">
        <f t="shared" si="3"/>
        <v>0</v>
      </c>
      <c r="N12" s="25"/>
      <c r="O12" s="28">
        <f t="shared" si="4"/>
        <v>0</v>
      </c>
      <c r="P12" s="29">
        <f t="shared" si="5"/>
        <v>100</v>
      </c>
      <c r="Q12" s="78">
        <f t="shared" si="6"/>
        <v>100</v>
      </c>
      <c r="R12" s="130">
        <f t="shared" si="7"/>
        <v>4.1</v>
      </c>
    </row>
    <row r="13" spans="1:18" s="19" customFormat="1" ht="25.5" customHeight="1">
      <c r="A13" s="25">
        <v>3</v>
      </c>
      <c r="B13" s="95" t="s">
        <v>47</v>
      </c>
      <c r="C13" s="24">
        <v>3</v>
      </c>
      <c r="D13" s="129" t="s">
        <v>59</v>
      </c>
      <c r="E13" s="26">
        <v>10</v>
      </c>
      <c r="F13" s="27">
        <v>9</v>
      </c>
      <c r="G13" s="28">
        <f t="shared" si="0"/>
        <v>90</v>
      </c>
      <c r="H13" s="26">
        <v>1</v>
      </c>
      <c r="I13" s="28">
        <f t="shared" si="1"/>
        <v>10</v>
      </c>
      <c r="J13" s="26">
        <v>7</v>
      </c>
      <c r="K13" s="28">
        <f t="shared" si="2"/>
        <v>70</v>
      </c>
      <c r="L13" s="26">
        <v>1</v>
      </c>
      <c r="M13" s="28">
        <f t="shared" si="3"/>
        <v>10</v>
      </c>
      <c r="N13" s="25"/>
      <c r="O13" s="28">
        <f t="shared" si="4"/>
        <v>0</v>
      </c>
      <c r="P13" s="29">
        <f t="shared" si="5"/>
        <v>90</v>
      </c>
      <c r="Q13" s="78">
        <f t="shared" si="6"/>
        <v>80</v>
      </c>
      <c r="R13" s="130">
        <f t="shared" si="7"/>
        <v>4</v>
      </c>
    </row>
    <row r="14" spans="1:18" s="19" customFormat="1" ht="25.5" customHeight="1">
      <c r="A14" s="25">
        <v>4</v>
      </c>
      <c r="B14" s="93" t="s">
        <v>48</v>
      </c>
      <c r="C14" s="24">
        <v>3</v>
      </c>
      <c r="D14" s="129" t="s">
        <v>59</v>
      </c>
      <c r="E14" s="26">
        <v>10</v>
      </c>
      <c r="F14" s="27">
        <v>9</v>
      </c>
      <c r="G14" s="28">
        <f t="shared" si="0"/>
        <v>90</v>
      </c>
      <c r="H14" s="26">
        <v>1</v>
      </c>
      <c r="I14" s="28">
        <f t="shared" si="1"/>
        <v>10</v>
      </c>
      <c r="J14" s="26">
        <v>2</v>
      </c>
      <c r="K14" s="28">
        <f t="shared" si="2"/>
        <v>20</v>
      </c>
      <c r="L14" s="26">
        <v>6</v>
      </c>
      <c r="M14" s="28">
        <f t="shared" si="3"/>
        <v>60</v>
      </c>
      <c r="N14" s="25"/>
      <c r="O14" s="28">
        <f t="shared" si="4"/>
        <v>0</v>
      </c>
      <c r="P14" s="29">
        <f t="shared" si="5"/>
        <v>90</v>
      </c>
      <c r="Q14" s="78">
        <f t="shared" si="6"/>
        <v>30</v>
      </c>
      <c r="R14" s="130">
        <f t="shared" si="7"/>
        <v>3.4444444444444446</v>
      </c>
    </row>
    <row r="15" spans="1:18" s="70" customFormat="1" ht="25.5" customHeight="1">
      <c r="A15" s="25">
        <v>5</v>
      </c>
      <c r="B15" s="94" t="s">
        <v>49</v>
      </c>
      <c r="C15" s="24">
        <v>3</v>
      </c>
      <c r="D15" s="129" t="s">
        <v>59</v>
      </c>
      <c r="E15" s="26">
        <v>10</v>
      </c>
      <c r="F15" s="27">
        <v>9</v>
      </c>
      <c r="G15" s="28">
        <f t="shared" si="0"/>
        <v>90</v>
      </c>
      <c r="H15" s="26">
        <v>1</v>
      </c>
      <c r="I15" s="28">
        <f t="shared" si="1"/>
        <v>10</v>
      </c>
      <c r="J15" s="26">
        <v>7</v>
      </c>
      <c r="K15" s="28">
        <f t="shared" si="2"/>
        <v>70</v>
      </c>
      <c r="L15" s="26">
        <v>1</v>
      </c>
      <c r="M15" s="28">
        <f t="shared" si="3"/>
        <v>10</v>
      </c>
      <c r="N15" s="25"/>
      <c r="O15" s="28">
        <f t="shared" si="4"/>
        <v>0</v>
      </c>
      <c r="P15" s="29">
        <f t="shared" si="5"/>
        <v>90</v>
      </c>
      <c r="Q15" s="78">
        <f t="shared" si="6"/>
        <v>80</v>
      </c>
      <c r="R15" s="130">
        <f t="shared" si="7"/>
        <v>4</v>
      </c>
    </row>
    <row r="16" spans="1:18" s="19" customFormat="1" ht="25.5" customHeight="1">
      <c r="A16" s="25">
        <v>6</v>
      </c>
      <c r="B16" s="95" t="s">
        <v>26</v>
      </c>
      <c r="C16" s="24">
        <v>3</v>
      </c>
      <c r="D16" s="129" t="s">
        <v>59</v>
      </c>
      <c r="E16" s="26">
        <v>10</v>
      </c>
      <c r="F16" s="27">
        <v>10</v>
      </c>
      <c r="G16" s="28">
        <f t="shared" si="0"/>
        <v>100</v>
      </c>
      <c r="H16" s="26"/>
      <c r="I16" s="28">
        <f t="shared" si="1"/>
        <v>0</v>
      </c>
      <c r="J16" s="26">
        <v>6</v>
      </c>
      <c r="K16" s="28">
        <f t="shared" si="2"/>
        <v>60</v>
      </c>
      <c r="L16" s="26">
        <v>4</v>
      </c>
      <c r="M16" s="28">
        <f t="shared" si="3"/>
        <v>40</v>
      </c>
      <c r="N16" s="25"/>
      <c r="O16" s="28">
        <f>N16*100/E16</f>
        <v>0</v>
      </c>
      <c r="P16" s="29">
        <f t="shared" si="5"/>
        <v>100</v>
      </c>
      <c r="Q16" s="78">
        <f t="shared" si="6"/>
        <v>60</v>
      </c>
      <c r="R16" s="130">
        <f t="shared" si="7"/>
        <v>3.6</v>
      </c>
    </row>
    <row r="17" spans="1:18" s="19" customFormat="1" ht="25.5" customHeight="1">
      <c r="A17" s="25">
        <v>7</v>
      </c>
      <c r="B17" s="95" t="s">
        <v>50</v>
      </c>
      <c r="C17" s="24">
        <v>3</v>
      </c>
      <c r="D17" s="129" t="s">
        <v>59</v>
      </c>
      <c r="E17" s="26">
        <v>10</v>
      </c>
      <c r="F17" s="27">
        <v>10</v>
      </c>
      <c r="G17" s="28">
        <f t="shared" si="0"/>
        <v>100</v>
      </c>
      <c r="H17" s="26">
        <v>1</v>
      </c>
      <c r="I17" s="28">
        <f t="shared" si="1"/>
        <v>10</v>
      </c>
      <c r="J17" s="26">
        <v>9</v>
      </c>
      <c r="K17" s="28">
        <f t="shared" si="2"/>
        <v>90</v>
      </c>
      <c r="L17" s="26"/>
      <c r="M17" s="28">
        <f t="shared" si="3"/>
        <v>0</v>
      </c>
      <c r="N17" s="25"/>
      <c r="O17" s="28">
        <f t="shared" si="4"/>
        <v>0</v>
      </c>
      <c r="P17" s="29">
        <f t="shared" si="5"/>
        <v>100</v>
      </c>
      <c r="Q17" s="78">
        <f t="shared" si="6"/>
        <v>100</v>
      </c>
      <c r="R17" s="130">
        <f t="shared" si="7"/>
        <v>4.1</v>
      </c>
    </row>
    <row r="18" spans="1:18" s="19" customFormat="1" ht="25.5" customHeight="1">
      <c r="A18" s="25">
        <v>8</v>
      </c>
      <c r="B18" s="95" t="s">
        <v>51</v>
      </c>
      <c r="C18" s="24">
        <v>3</v>
      </c>
      <c r="D18" s="129" t="s">
        <v>59</v>
      </c>
      <c r="E18" s="26">
        <v>10</v>
      </c>
      <c r="F18" s="27">
        <v>8</v>
      </c>
      <c r="G18" s="28">
        <f t="shared" si="0"/>
        <v>80</v>
      </c>
      <c r="H18" s="26">
        <v>1</v>
      </c>
      <c r="I18" s="28">
        <f t="shared" si="1"/>
        <v>10</v>
      </c>
      <c r="J18" s="26">
        <v>3</v>
      </c>
      <c r="K18" s="28">
        <f t="shared" si="2"/>
        <v>30</v>
      </c>
      <c r="L18" s="26">
        <v>4</v>
      </c>
      <c r="M18" s="28">
        <f t="shared" si="3"/>
        <v>40</v>
      </c>
      <c r="N18" s="25"/>
      <c r="O18" s="28">
        <f t="shared" si="4"/>
        <v>0</v>
      </c>
      <c r="P18" s="29">
        <f t="shared" si="5"/>
        <v>80</v>
      </c>
      <c r="Q18" s="29">
        <f t="shared" si="6"/>
        <v>40</v>
      </c>
      <c r="R18" s="130">
        <f>(H18*5+J18*4+L18*3+N18*2)/(H18+J18+L18+N18)</f>
        <v>3.625</v>
      </c>
    </row>
    <row r="19" spans="1:18" s="19" customFormat="1" ht="25.5" customHeight="1">
      <c r="A19" s="127">
        <v>9</v>
      </c>
      <c r="B19" s="95" t="s">
        <v>52</v>
      </c>
      <c r="C19" s="24">
        <v>3</v>
      </c>
      <c r="D19" s="129" t="s">
        <v>59</v>
      </c>
      <c r="E19" s="26">
        <v>10</v>
      </c>
      <c r="F19" s="88">
        <v>10</v>
      </c>
      <c r="G19" s="89">
        <f t="shared" si="0"/>
        <v>100</v>
      </c>
      <c r="H19" s="87">
        <v>2</v>
      </c>
      <c r="I19" s="89">
        <f t="shared" si="1"/>
        <v>20</v>
      </c>
      <c r="J19" s="87">
        <v>8</v>
      </c>
      <c r="K19" s="89">
        <f t="shared" si="2"/>
        <v>80</v>
      </c>
      <c r="L19" s="87"/>
      <c r="M19" s="28">
        <f t="shared" si="3"/>
        <v>0</v>
      </c>
      <c r="N19" s="86"/>
      <c r="O19" s="28">
        <f t="shared" si="4"/>
        <v>0</v>
      </c>
      <c r="P19" s="90">
        <f t="shared" si="5"/>
        <v>100</v>
      </c>
      <c r="Q19" s="91">
        <f t="shared" si="6"/>
        <v>100</v>
      </c>
      <c r="R19" s="130">
        <f>(H19*5+J19*4+L19*3+N19*2)/(H19+J19+L19+N19)</f>
        <v>4.2</v>
      </c>
    </row>
    <row r="20" spans="1:18" s="19" customFormat="1" ht="25.5" customHeight="1">
      <c r="A20" s="102">
        <v>10</v>
      </c>
      <c r="B20" s="71" t="s">
        <v>25</v>
      </c>
      <c r="C20" s="24">
        <v>3</v>
      </c>
      <c r="D20" s="129" t="s">
        <v>59</v>
      </c>
      <c r="E20" s="26">
        <v>10</v>
      </c>
      <c r="F20" s="88">
        <v>10</v>
      </c>
      <c r="G20" s="89">
        <f t="shared" si="0"/>
        <v>100</v>
      </c>
      <c r="H20" s="26"/>
      <c r="I20" s="89">
        <f t="shared" si="1"/>
        <v>0</v>
      </c>
      <c r="J20" s="26">
        <v>10</v>
      </c>
      <c r="K20" s="89">
        <f t="shared" si="2"/>
        <v>100</v>
      </c>
      <c r="L20" s="26"/>
      <c r="M20" s="28">
        <f t="shared" si="3"/>
        <v>0</v>
      </c>
      <c r="N20" s="25"/>
      <c r="O20" s="28">
        <f t="shared" si="4"/>
        <v>0</v>
      </c>
      <c r="P20" s="90">
        <f t="shared" si="5"/>
        <v>100</v>
      </c>
      <c r="Q20" s="91">
        <f t="shared" si="6"/>
        <v>100</v>
      </c>
      <c r="R20" s="130">
        <f>(H20*5+J20*4+L20*3+N20*2)/(H20+J20+L20+N20)</f>
        <v>4</v>
      </c>
    </row>
    <row r="21" spans="1:18" s="19" customFormat="1" ht="25.5" customHeight="1" thickBot="1">
      <c r="A21" s="102">
        <v>11</v>
      </c>
      <c r="B21" s="100" t="s">
        <v>53</v>
      </c>
      <c r="C21" s="25">
        <v>3</v>
      </c>
      <c r="D21" s="129" t="s">
        <v>59</v>
      </c>
      <c r="E21" s="26">
        <v>10</v>
      </c>
      <c r="F21" s="27">
        <v>10</v>
      </c>
      <c r="G21" s="28">
        <f t="shared" si="0"/>
        <v>100</v>
      </c>
      <c r="H21" s="25">
        <v>1</v>
      </c>
      <c r="I21" s="89">
        <f t="shared" si="1"/>
        <v>10</v>
      </c>
      <c r="J21" s="25">
        <v>7</v>
      </c>
      <c r="K21" s="89">
        <f t="shared" si="2"/>
        <v>70</v>
      </c>
      <c r="L21" s="25">
        <v>2</v>
      </c>
      <c r="M21" s="28">
        <f t="shared" si="3"/>
        <v>20</v>
      </c>
      <c r="N21" s="25"/>
      <c r="O21" s="28">
        <f t="shared" si="4"/>
        <v>0</v>
      </c>
      <c r="P21" s="90">
        <f t="shared" si="5"/>
        <v>100</v>
      </c>
      <c r="Q21" s="91">
        <f t="shared" si="6"/>
        <v>80</v>
      </c>
      <c r="R21" s="130">
        <f>(H21*5+J21*4+L21*3+N21*2)/(H21+J21+L21+N21)</f>
        <v>3.9</v>
      </c>
    </row>
    <row r="22" spans="1:18" s="19" customFormat="1" ht="15.75" hidden="1" thickBot="1">
      <c r="A22" s="126">
        <v>12</v>
      </c>
      <c r="B22" s="61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0"/>
      <c r="R22" s="82"/>
    </row>
    <row r="23" spans="1:19" s="19" customFormat="1" ht="15.75" thickBot="1">
      <c r="A23" s="124"/>
      <c r="B23" s="65" t="s">
        <v>13</v>
      </c>
      <c r="C23" s="30"/>
      <c r="D23" s="64"/>
      <c r="E23" s="66">
        <f>SUM(E11:E22)</f>
        <v>110</v>
      </c>
      <c r="F23" s="67">
        <f>SUM(F11:F22)</f>
        <v>104</v>
      </c>
      <c r="G23" s="31">
        <f>F23/E23*100</f>
        <v>94.54545454545455</v>
      </c>
      <c r="H23" s="63">
        <f>SUM(H11:H22)</f>
        <v>10</v>
      </c>
      <c r="I23" s="31">
        <f>H23*100/E23</f>
        <v>9.090909090909092</v>
      </c>
      <c r="J23" s="63">
        <f>SUM(J11:J22)</f>
        <v>72</v>
      </c>
      <c r="K23" s="68">
        <f>J23*100/E23</f>
        <v>65.45454545454545</v>
      </c>
      <c r="L23" s="66">
        <f>SUM(L11:L22)</f>
        <v>22</v>
      </c>
      <c r="M23" s="68">
        <f>L23*100/E23</f>
        <v>20</v>
      </c>
      <c r="N23" s="66">
        <f>SUM(N11:N22)</f>
        <v>0</v>
      </c>
      <c r="O23" s="68">
        <f>N23*100/E23</f>
        <v>0</v>
      </c>
      <c r="P23" s="69">
        <f>(H23+J23+L23)/E23*100</f>
        <v>94.54545454545455</v>
      </c>
      <c r="Q23" s="69">
        <f>(H23+J23)/E23*100</f>
        <v>74.54545454545455</v>
      </c>
      <c r="R23" s="92">
        <f>SUM(R11:R21)/11</f>
        <v>3.876010101010101</v>
      </c>
      <c r="S23" s="74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17"/>
      <c r="G28" s="11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2"/>
      <c r="G29" s="7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2"/>
      <c r="G30" s="7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17"/>
      <c r="G32" s="117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A11:A19 C11:E11 A20:C21 C12:C19 B22:E22 D12:E21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1:Q5 A7:Q7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1:B19" name="Диапазон1_1"/>
  </protectedRanges>
  <mergeCells count="19"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  <mergeCell ref="F28:G28"/>
    <mergeCell ref="F32:G32"/>
    <mergeCell ref="P8:P9"/>
    <mergeCell ref="Q8:Q9"/>
    <mergeCell ref="R8:R9"/>
    <mergeCell ref="H9:I9"/>
    <mergeCell ref="J9:K9"/>
    <mergeCell ref="L9:M9"/>
    <mergeCell ref="N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4.625" style="0" customWidth="1"/>
    <col min="4" max="4" width="9.75390625" style="0" customWidth="1"/>
    <col min="5" max="5" width="5.875" style="1" customWidth="1"/>
    <col min="6" max="6" width="5.875" style="0" customWidth="1"/>
    <col min="7" max="7" width="6.375" style="0" customWidth="1"/>
    <col min="8" max="8" width="5.00390625" style="0" customWidth="1"/>
    <col min="9" max="9" width="5.625" style="0" customWidth="1"/>
    <col min="10" max="10" width="5.75390625" style="0" customWidth="1"/>
    <col min="11" max="11" width="5.875" style="0" customWidth="1"/>
    <col min="12" max="12" width="5.25390625" style="0" customWidth="1"/>
    <col min="13" max="13" width="6.00390625" style="0" customWidth="1"/>
    <col min="14" max="14" width="5.375" style="0" customWidth="1"/>
    <col min="15" max="15" width="6.625" style="0" customWidth="1"/>
    <col min="16" max="16" width="10.125" style="0" customWidth="1"/>
    <col min="17" max="17" width="9.75390625" style="0" customWidth="1"/>
  </cols>
  <sheetData>
    <row r="1" spans="3:13" ht="18.75">
      <c r="C1" s="105" t="s">
        <v>19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3:14" ht="16.5">
      <c r="C2" s="106" t="s">
        <v>20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ht="20.25" customHeight="1">
      <c r="D3" s="4" t="s">
        <v>15</v>
      </c>
    </row>
    <row r="4" spans="3:11" s="9" customFormat="1" ht="18.75" customHeight="1">
      <c r="C4" s="17"/>
      <c r="D4" s="12" t="s">
        <v>22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07" t="s">
        <v>21</v>
      </c>
      <c r="F6" s="107"/>
      <c r="G6" s="107"/>
      <c r="H6" s="107"/>
      <c r="I6" s="107"/>
      <c r="J6" s="107"/>
      <c r="K6" s="107"/>
      <c r="L6" s="107"/>
    </row>
    <row r="7" spans="5:6" s="5" customFormat="1" ht="12" customHeight="1">
      <c r="E7" s="11"/>
      <c r="F7" s="6"/>
    </row>
    <row r="8" spans="1:18" s="3" customFormat="1" ht="27" customHeight="1">
      <c r="A8" s="108" t="s">
        <v>0</v>
      </c>
      <c r="B8" s="110" t="s">
        <v>1</v>
      </c>
      <c r="C8" s="110" t="s">
        <v>2</v>
      </c>
      <c r="D8" s="108" t="s">
        <v>12</v>
      </c>
      <c r="E8" s="108" t="s">
        <v>14</v>
      </c>
      <c r="F8" s="112" t="s">
        <v>16</v>
      </c>
      <c r="G8" s="113"/>
      <c r="H8" s="114" t="s">
        <v>11</v>
      </c>
      <c r="I8" s="115"/>
      <c r="J8" s="115"/>
      <c r="K8" s="115"/>
      <c r="L8" s="115"/>
      <c r="M8" s="115"/>
      <c r="N8" s="115"/>
      <c r="O8" s="116"/>
      <c r="P8" s="108" t="s">
        <v>10</v>
      </c>
      <c r="Q8" s="118" t="s">
        <v>9</v>
      </c>
      <c r="R8" s="120" t="s">
        <v>18</v>
      </c>
    </row>
    <row r="9" spans="1:18" s="1" customFormat="1" ht="12.75">
      <c r="A9" s="109"/>
      <c r="B9" s="111"/>
      <c r="C9" s="111"/>
      <c r="D9" s="109"/>
      <c r="E9" s="109"/>
      <c r="F9" s="20" t="s">
        <v>4</v>
      </c>
      <c r="G9" s="21" t="s">
        <v>3</v>
      </c>
      <c r="H9" s="121" t="s">
        <v>5</v>
      </c>
      <c r="I9" s="122"/>
      <c r="J9" s="121" t="s">
        <v>6</v>
      </c>
      <c r="K9" s="122"/>
      <c r="L9" s="121" t="s">
        <v>7</v>
      </c>
      <c r="M9" s="122"/>
      <c r="N9" s="121" t="s">
        <v>8</v>
      </c>
      <c r="O9" s="122"/>
      <c r="P9" s="109"/>
      <c r="Q9" s="119"/>
      <c r="R9" s="120"/>
    </row>
    <row r="10" spans="1:18" s="1" customFormat="1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77">
        <v>17</v>
      </c>
      <c r="R10" s="23">
        <v>18</v>
      </c>
    </row>
    <row r="11" spans="1:18" s="19" customFormat="1" ht="15">
      <c r="A11" s="25">
        <v>1</v>
      </c>
      <c r="B11" s="71" t="s">
        <v>23</v>
      </c>
      <c r="C11" s="24">
        <v>3</v>
      </c>
      <c r="D11" s="25" t="s">
        <v>55</v>
      </c>
      <c r="E11" s="26">
        <v>16</v>
      </c>
      <c r="F11" s="27">
        <v>15</v>
      </c>
      <c r="G11" s="28">
        <f aca="true" t="shared" si="0" ref="G11:G20">F11/E11*100</f>
        <v>93.75</v>
      </c>
      <c r="H11" s="26"/>
      <c r="I11" s="28">
        <f aca="true" t="shared" si="1" ref="I11:I20">H11*100/E11</f>
        <v>0</v>
      </c>
      <c r="J11" s="26">
        <v>7</v>
      </c>
      <c r="K11" s="28">
        <f aca="true" t="shared" si="2" ref="K11:K20">J11*100/E11</f>
        <v>43.75</v>
      </c>
      <c r="L11" s="26">
        <v>8</v>
      </c>
      <c r="M11" s="28">
        <f aca="true" t="shared" si="3" ref="M11:M20">L11*100/E11</f>
        <v>50</v>
      </c>
      <c r="N11" s="25"/>
      <c r="O11" s="28">
        <f aca="true" t="shared" si="4" ref="O11:O20">N11*100/E11</f>
        <v>0</v>
      </c>
      <c r="P11" s="29">
        <f aca="true" t="shared" si="5" ref="P11:P20">(H11+J11+L11)/E11*100</f>
        <v>93.75</v>
      </c>
      <c r="Q11" s="78">
        <f aca="true" t="shared" si="6" ref="Q11:Q20">(H11+J11)/E11*100</f>
        <v>43.75</v>
      </c>
      <c r="R11" s="84">
        <f aca="true" t="shared" si="7" ref="R11:R16">(H11*5+J11*4+L11*3+N11*2)/(H11+J11+L11+N11)</f>
        <v>3.466666666666667</v>
      </c>
    </row>
    <row r="12" spans="1:18" s="19" customFormat="1" ht="15">
      <c r="A12" s="25">
        <v>2</v>
      </c>
      <c r="B12" s="71" t="s">
        <v>30</v>
      </c>
      <c r="C12" s="24">
        <v>3</v>
      </c>
      <c r="D12" s="25" t="s">
        <v>55</v>
      </c>
      <c r="E12" s="26">
        <v>16</v>
      </c>
      <c r="F12" s="27">
        <v>15</v>
      </c>
      <c r="G12" s="28">
        <f t="shared" si="0"/>
        <v>93.75</v>
      </c>
      <c r="H12" s="26">
        <v>6</v>
      </c>
      <c r="I12" s="28">
        <f t="shared" si="1"/>
        <v>37.5</v>
      </c>
      <c r="J12" s="26">
        <v>9</v>
      </c>
      <c r="K12" s="28">
        <f t="shared" si="2"/>
        <v>56.25</v>
      </c>
      <c r="L12" s="26"/>
      <c r="M12" s="28">
        <f t="shared" si="3"/>
        <v>0</v>
      </c>
      <c r="N12" s="25"/>
      <c r="O12" s="28">
        <f t="shared" si="4"/>
        <v>0</v>
      </c>
      <c r="P12" s="29">
        <f t="shared" si="5"/>
        <v>93.75</v>
      </c>
      <c r="Q12" s="78">
        <f t="shared" si="6"/>
        <v>93.75</v>
      </c>
      <c r="R12" s="84">
        <f t="shared" si="7"/>
        <v>4.4</v>
      </c>
    </row>
    <row r="13" spans="1:18" s="19" customFormat="1" ht="15">
      <c r="A13" s="25">
        <v>3</v>
      </c>
      <c r="B13" s="71" t="s">
        <v>24</v>
      </c>
      <c r="C13" s="24">
        <v>3</v>
      </c>
      <c r="D13" s="25" t="s">
        <v>55</v>
      </c>
      <c r="E13" s="26">
        <v>16</v>
      </c>
      <c r="F13" s="27">
        <v>14</v>
      </c>
      <c r="G13" s="28">
        <f t="shared" si="0"/>
        <v>87.5</v>
      </c>
      <c r="H13" s="26">
        <v>3</v>
      </c>
      <c r="I13" s="28">
        <f t="shared" si="1"/>
        <v>18.75</v>
      </c>
      <c r="J13" s="26">
        <v>10</v>
      </c>
      <c r="K13" s="28">
        <f t="shared" si="2"/>
        <v>62.5</v>
      </c>
      <c r="L13" s="26">
        <v>1</v>
      </c>
      <c r="M13" s="28">
        <f t="shared" si="3"/>
        <v>6.25</v>
      </c>
      <c r="N13" s="25"/>
      <c r="O13" s="28">
        <f t="shared" si="4"/>
        <v>0</v>
      </c>
      <c r="P13" s="29">
        <f t="shared" si="5"/>
        <v>87.5</v>
      </c>
      <c r="Q13" s="78">
        <f t="shared" si="6"/>
        <v>81.25</v>
      </c>
      <c r="R13" s="84">
        <f t="shared" si="7"/>
        <v>4.142857142857143</v>
      </c>
    </row>
    <row r="14" spans="1:18" s="19" customFormat="1" ht="15">
      <c r="A14" s="25">
        <v>4</v>
      </c>
      <c r="B14" s="96" t="s">
        <v>31</v>
      </c>
      <c r="C14" s="24">
        <v>3</v>
      </c>
      <c r="D14" s="25" t="s">
        <v>55</v>
      </c>
      <c r="E14" s="26">
        <v>16</v>
      </c>
      <c r="F14" s="27">
        <v>16</v>
      </c>
      <c r="G14" s="28">
        <f t="shared" si="0"/>
        <v>100</v>
      </c>
      <c r="H14" s="26"/>
      <c r="I14" s="28">
        <f t="shared" si="1"/>
        <v>0</v>
      </c>
      <c r="J14" s="26">
        <v>7</v>
      </c>
      <c r="K14" s="28">
        <f t="shared" si="2"/>
        <v>43.75</v>
      </c>
      <c r="L14" s="26">
        <v>9</v>
      </c>
      <c r="M14" s="28">
        <f t="shared" si="3"/>
        <v>56.25</v>
      </c>
      <c r="N14" s="25"/>
      <c r="O14" s="28">
        <f t="shared" si="4"/>
        <v>0</v>
      </c>
      <c r="P14" s="29">
        <f t="shared" si="5"/>
        <v>100</v>
      </c>
      <c r="Q14" s="78">
        <f t="shared" si="6"/>
        <v>43.75</v>
      </c>
      <c r="R14" s="84">
        <f t="shared" si="7"/>
        <v>3.4375</v>
      </c>
    </row>
    <row r="15" spans="1:18" s="70" customFormat="1" ht="15">
      <c r="A15" s="25">
        <v>5</v>
      </c>
      <c r="B15" s="75" t="s">
        <v>25</v>
      </c>
      <c r="C15" s="24">
        <v>3</v>
      </c>
      <c r="D15" s="25" t="s">
        <v>55</v>
      </c>
      <c r="E15" s="26">
        <v>16</v>
      </c>
      <c r="F15" s="27">
        <v>16</v>
      </c>
      <c r="G15" s="28">
        <f t="shared" si="0"/>
        <v>100</v>
      </c>
      <c r="H15" s="26">
        <v>7</v>
      </c>
      <c r="I15" s="28">
        <f t="shared" si="1"/>
        <v>43.75</v>
      </c>
      <c r="J15" s="26">
        <v>9</v>
      </c>
      <c r="K15" s="28">
        <f t="shared" si="2"/>
        <v>56.25</v>
      </c>
      <c r="L15" s="26"/>
      <c r="M15" s="28">
        <f t="shared" si="3"/>
        <v>0</v>
      </c>
      <c r="N15" s="25"/>
      <c r="O15" s="28">
        <f t="shared" si="4"/>
        <v>0</v>
      </c>
      <c r="P15" s="29">
        <f t="shared" si="5"/>
        <v>100</v>
      </c>
      <c r="Q15" s="78">
        <f t="shared" si="6"/>
        <v>100</v>
      </c>
      <c r="R15" s="84">
        <f t="shared" si="7"/>
        <v>4.4375</v>
      </c>
    </row>
    <row r="16" spans="1:18" s="19" customFormat="1" ht="18" customHeight="1">
      <c r="A16" s="25">
        <v>6</v>
      </c>
      <c r="B16" s="71" t="s">
        <v>26</v>
      </c>
      <c r="C16" s="24">
        <v>3</v>
      </c>
      <c r="D16" s="25" t="s">
        <v>55</v>
      </c>
      <c r="E16" s="26">
        <v>16</v>
      </c>
      <c r="F16" s="27">
        <v>16</v>
      </c>
      <c r="G16" s="28">
        <f t="shared" si="0"/>
        <v>100</v>
      </c>
      <c r="H16" s="26">
        <v>1</v>
      </c>
      <c r="I16" s="28">
        <f t="shared" si="1"/>
        <v>6.25</v>
      </c>
      <c r="J16" s="26">
        <v>9</v>
      </c>
      <c r="K16" s="28">
        <f t="shared" si="2"/>
        <v>56.25</v>
      </c>
      <c r="L16" s="26">
        <v>6</v>
      </c>
      <c r="M16" s="28">
        <f t="shared" si="3"/>
        <v>37.5</v>
      </c>
      <c r="N16" s="25"/>
      <c r="O16" s="28">
        <f>N16*100/E16</f>
        <v>0</v>
      </c>
      <c r="P16" s="29">
        <f t="shared" si="5"/>
        <v>100</v>
      </c>
      <c r="Q16" s="78">
        <f t="shared" si="6"/>
        <v>62.5</v>
      </c>
      <c r="R16" s="84">
        <f t="shared" si="7"/>
        <v>3.6875</v>
      </c>
    </row>
    <row r="17" spans="1:18" s="19" customFormat="1" ht="15" hidden="1">
      <c r="A17" s="25">
        <v>7</v>
      </c>
      <c r="B17" s="71"/>
      <c r="C17" s="24"/>
      <c r="D17" s="25" t="s">
        <v>55</v>
      </c>
      <c r="E17" s="26">
        <v>16</v>
      </c>
      <c r="F17" s="27">
        <v>16</v>
      </c>
      <c r="G17" s="28"/>
      <c r="H17" s="26"/>
      <c r="I17" s="28"/>
      <c r="J17" s="26"/>
      <c r="K17" s="28"/>
      <c r="L17" s="26"/>
      <c r="M17" s="28"/>
      <c r="N17" s="25"/>
      <c r="O17" s="28"/>
      <c r="P17" s="29"/>
      <c r="Q17" s="78"/>
      <c r="R17" s="84"/>
    </row>
    <row r="18" spans="1:18" s="19" customFormat="1" ht="18" customHeight="1">
      <c r="A18" s="25">
        <v>7</v>
      </c>
      <c r="B18" s="98" t="s">
        <v>27</v>
      </c>
      <c r="C18" s="25">
        <v>3</v>
      </c>
      <c r="D18" s="25" t="s">
        <v>55</v>
      </c>
      <c r="E18" s="26">
        <v>16</v>
      </c>
      <c r="F18" s="27">
        <v>16</v>
      </c>
      <c r="G18" s="28">
        <f t="shared" si="0"/>
        <v>100</v>
      </c>
      <c r="H18" s="26">
        <v>4</v>
      </c>
      <c r="I18" s="28">
        <f t="shared" si="1"/>
        <v>25</v>
      </c>
      <c r="J18" s="26">
        <v>12</v>
      </c>
      <c r="K18" s="28">
        <f t="shared" si="2"/>
        <v>75</v>
      </c>
      <c r="L18" s="26"/>
      <c r="M18" s="28">
        <f t="shared" si="3"/>
        <v>0</v>
      </c>
      <c r="N18" s="25"/>
      <c r="O18" s="28">
        <f t="shared" si="4"/>
        <v>0</v>
      </c>
      <c r="P18" s="29">
        <f t="shared" si="5"/>
        <v>100</v>
      </c>
      <c r="Q18" s="78">
        <f t="shared" si="6"/>
        <v>100</v>
      </c>
      <c r="R18" s="84">
        <f>(H18*5+J18*4+L18*3+N18*2)/(H18+J18+L18+N18)</f>
        <v>4.25</v>
      </c>
    </row>
    <row r="19" spans="1:18" s="19" customFormat="1" ht="15" customHeight="1">
      <c r="A19" s="102">
        <v>8</v>
      </c>
      <c r="B19" s="75" t="s">
        <v>29</v>
      </c>
      <c r="C19" s="97">
        <v>3</v>
      </c>
      <c r="D19" s="25" t="s">
        <v>55</v>
      </c>
      <c r="E19" s="26">
        <v>16</v>
      </c>
      <c r="F19" s="27">
        <v>15</v>
      </c>
      <c r="G19" s="28">
        <f t="shared" si="0"/>
        <v>93.75</v>
      </c>
      <c r="H19" s="87">
        <v>1</v>
      </c>
      <c r="I19" s="28">
        <f t="shared" si="1"/>
        <v>6.25</v>
      </c>
      <c r="J19" s="87">
        <v>4</v>
      </c>
      <c r="K19" s="28">
        <f t="shared" si="2"/>
        <v>25</v>
      </c>
      <c r="L19" s="87">
        <v>10</v>
      </c>
      <c r="M19" s="28">
        <f t="shared" si="3"/>
        <v>62.5</v>
      </c>
      <c r="N19" s="86"/>
      <c r="O19" s="28">
        <f t="shared" si="4"/>
        <v>0</v>
      </c>
      <c r="P19" s="29">
        <f t="shared" si="5"/>
        <v>93.75</v>
      </c>
      <c r="Q19" s="78">
        <f t="shared" si="6"/>
        <v>31.25</v>
      </c>
      <c r="R19" s="84">
        <f>(H19*5+J19*4+L19*3+N19*2)/(H19+J19+L19+N19)</f>
        <v>3.4</v>
      </c>
    </row>
    <row r="20" spans="1:18" s="19" customFormat="1" ht="15" customHeight="1" thickBot="1">
      <c r="A20" s="102">
        <v>9</v>
      </c>
      <c r="B20" s="71" t="s">
        <v>56</v>
      </c>
      <c r="C20" s="24">
        <v>3</v>
      </c>
      <c r="D20" s="25" t="s">
        <v>55</v>
      </c>
      <c r="E20" s="26">
        <v>16</v>
      </c>
      <c r="F20" s="27">
        <v>15</v>
      </c>
      <c r="G20" s="28">
        <f t="shared" si="0"/>
        <v>93.75</v>
      </c>
      <c r="H20" s="26"/>
      <c r="I20" s="28">
        <f t="shared" si="1"/>
        <v>0</v>
      </c>
      <c r="J20" s="26">
        <v>12</v>
      </c>
      <c r="K20" s="28">
        <f t="shared" si="2"/>
        <v>75</v>
      </c>
      <c r="L20" s="26">
        <v>3</v>
      </c>
      <c r="M20" s="28">
        <f t="shared" si="3"/>
        <v>18.75</v>
      </c>
      <c r="N20" s="25"/>
      <c r="O20" s="28">
        <f t="shared" si="4"/>
        <v>0</v>
      </c>
      <c r="P20" s="29">
        <f t="shared" si="5"/>
        <v>93.75</v>
      </c>
      <c r="Q20" s="78">
        <f t="shared" si="6"/>
        <v>75</v>
      </c>
      <c r="R20" s="84">
        <f>(H20*5+J20*4+L20*3+N20*2)/(H20+J20+L20+N20)</f>
        <v>3.8</v>
      </c>
    </row>
    <row r="21" spans="1:18" s="19" customFormat="1" ht="15.75" customHeight="1" hidden="1">
      <c r="A21" s="102">
        <v>11</v>
      </c>
      <c r="B21" s="60"/>
      <c r="C21" s="24"/>
      <c r="D21" s="25"/>
      <c r="E21" s="26"/>
      <c r="F21" s="27"/>
      <c r="G21" s="28"/>
      <c r="H21" s="25"/>
      <c r="I21" s="28"/>
      <c r="J21" s="25"/>
      <c r="K21" s="28"/>
      <c r="L21" s="25"/>
      <c r="M21" s="28"/>
      <c r="N21" s="25"/>
      <c r="O21" s="28"/>
      <c r="P21" s="29"/>
      <c r="Q21" s="78"/>
      <c r="R21" s="81"/>
    </row>
    <row r="22" spans="1:18" s="19" customFormat="1" ht="15.75" hidden="1" thickBot="1">
      <c r="A22" s="126">
        <v>12</v>
      </c>
      <c r="B22" s="61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0"/>
      <c r="R22" s="82"/>
    </row>
    <row r="23" spans="1:19" s="19" customFormat="1" ht="15.75" thickBot="1">
      <c r="A23" s="62"/>
      <c r="B23" s="65" t="s">
        <v>13</v>
      </c>
      <c r="C23" s="30"/>
      <c r="D23" s="64"/>
      <c r="E23" s="66">
        <f>SUM(E11:E22)</f>
        <v>160</v>
      </c>
      <c r="F23" s="67">
        <f>SUM(F11:F22)</f>
        <v>154</v>
      </c>
      <c r="G23" s="31">
        <f>F23/E23*100</f>
        <v>96.25</v>
      </c>
      <c r="H23" s="63">
        <f>SUM(H11:H22)</f>
        <v>22</v>
      </c>
      <c r="I23" s="31">
        <f>H23*100/E23</f>
        <v>13.75</v>
      </c>
      <c r="J23" s="63">
        <f>SUM(J11:J22)</f>
        <v>79</v>
      </c>
      <c r="K23" s="68">
        <f>J23*100/E23</f>
        <v>49.375</v>
      </c>
      <c r="L23" s="66">
        <f>SUM(L11:L22)</f>
        <v>37</v>
      </c>
      <c r="M23" s="68">
        <f>L23*100/E23</f>
        <v>23.125</v>
      </c>
      <c r="N23" s="66">
        <f>SUM(N11:N22)</f>
        <v>0</v>
      </c>
      <c r="O23" s="68">
        <f>N23*100/E23</f>
        <v>0</v>
      </c>
      <c r="P23" s="69">
        <f>(H23+J23+L23)/E23*100</f>
        <v>86.25</v>
      </c>
      <c r="Q23" s="69">
        <f>(H23+J23)/E23*100</f>
        <v>63.125</v>
      </c>
      <c r="R23" s="92">
        <f>SUM(R11:R20)/9</f>
        <v>3.8913359788359787</v>
      </c>
      <c r="S23" s="74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17"/>
      <c r="G28" s="11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2"/>
      <c r="G29" s="7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2"/>
      <c r="G30" s="7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17"/>
      <c r="G32" s="117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11:A18 C11:D11 C12:C18 A19:C19 D12:D19 E11:E22 A20:D21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1:Q5 A7:Q7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1:B18" name="Диапазон1_1_1"/>
  </protectedRanges>
  <mergeCells count="19">
    <mergeCell ref="F28:G28"/>
    <mergeCell ref="F32:G32"/>
    <mergeCell ref="P8:P9"/>
    <mergeCell ref="Q8:Q9"/>
    <mergeCell ref="R8:R9"/>
    <mergeCell ref="H9:I9"/>
    <mergeCell ref="J9:K9"/>
    <mergeCell ref="L9:M9"/>
    <mergeCell ref="N9:O9"/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T8" sqref="T8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4.625" style="0" customWidth="1"/>
    <col min="4" max="4" width="10.375" style="0" customWidth="1"/>
    <col min="5" max="5" width="6.25390625" style="1" customWidth="1"/>
    <col min="6" max="6" width="5.875" style="0" customWidth="1"/>
    <col min="7" max="7" width="6.375" style="0" customWidth="1"/>
    <col min="8" max="8" width="5.00390625" style="0" customWidth="1"/>
    <col min="9" max="9" width="5.625" style="0" customWidth="1"/>
    <col min="10" max="10" width="5.75390625" style="0" customWidth="1"/>
    <col min="11" max="11" width="5.875" style="0" customWidth="1"/>
    <col min="12" max="12" width="5.25390625" style="0" customWidth="1"/>
    <col min="13" max="13" width="6.00390625" style="0" customWidth="1"/>
    <col min="14" max="14" width="5.375" style="0" customWidth="1"/>
    <col min="15" max="15" width="6.375" style="0" customWidth="1"/>
    <col min="16" max="16" width="9.875" style="0" customWidth="1"/>
    <col min="17" max="17" width="9.375" style="0" customWidth="1"/>
  </cols>
  <sheetData>
    <row r="1" spans="3:13" ht="18.75">
      <c r="C1" s="105" t="s">
        <v>19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3:14" ht="16.5">
      <c r="C2" s="106" t="s">
        <v>20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ht="20.25" customHeight="1">
      <c r="D3" s="4" t="s">
        <v>15</v>
      </c>
    </row>
    <row r="4" spans="3:11" s="9" customFormat="1" ht="18.75" customHeight="1">
      <c r="C4" s="17"/>
      <c r="D4" s="12" t="s">
        <v>22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07" t="s">
        <v>21</v>
      </c>
      <c r="F6" s="107"/>
      <c r="G6" s="107"/>
      <c r="H6" s="107"/>
      <c r="I6" s="107"/>
      <c r="J6" s="107"/>
      <c r="K6" s="107"/>
      <c r="L6" s="107"/>
    </row>
    <row r="7" spans="5:6" s="5" customFormat="1" ht="12" customHeight="1">
      <c r="E7" s="11"/>
      <c r="F7" s="6"/>
    </row>
    <row r="8" spans="1:18" s="3" customFormat="1" ht="27" customHeight="1">
      <c r="A8" s="108" t="s">
        <v>0</v>
      </c>
      <c r="B8" s="110" t="s">
        <v>1</v>
      </c>
      <c r="C8" s="110" t="s">
        <v>2</v>
      </c>
      <c r="D8" s="108" t="s">
        <v>12</v>
      </c>
      <c r="E8" s="108" t="s">
        <v>14</v>
      </c>
      <c r="F8" s="112" t="s">
        <v>16</v>
      </c>
      <c r="G8" s="113"/>
      <c r="H8" s="114" t="s">
        <v>11</v>
      </c>
      <c r="I8" s="115"/>
      <c r="J8" s="115"/>
      <c r="K8" s="115"/>
      <c r="L8" s="115"/>
      <c r="M8" s="115"/>
      <c r="N8" s="115"/>
      <c r="O8" s="116"/>
      <c r="P8" s="108" t="s">
        <v>10</v>
      </c>
      <c r="Q8" s="118" t="s">
        <v>9</v>
      </c>
      <c r="R8" s="120" t="s">
        <v>18</v>
      </c>
    </row>
    <row r="9" spans="1:18" s="1" customFormat="1" ht="12.75">
      <c r="A9" s="109"/>
      <c r="B9" s="111"/>
      <c r="C9" s="111"/>
      <c r="D9" s="109"/>
      <c r="E9" s="109"/>
      <c r="F9" s="20" t="s">
        <v>4</v>
      </c>
      <c r="G9" s="21" t="s">
        <v>3</v>
      </c>
      <c r="H9" s="121" t="s">
        <v>5</v>
      </c>
      <c r="I9" s="122"/>
      <c r="J9" s="121" t="s">
        <v>6</v>
      </c>
      <c r="K9" s="122"/>
      <c r="L9" s="121" t="s">
        <v>7</v>
      </c>
      <c r="M9" s="122"/>
      <c r="N9" s="121" t="s">
        <v>8</v>
      </c>
      <c r="O9" s="122"/>
      <c r="P9" s="109"/>
      <c r="Q9" s="119"/>
      <c r="R9" s="120"/>
    </row>
    <row r="10" spans="1:18" s="1" customFormat="1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77">
        <v>17</v>
      </c>
      <c r="R10" s="23">
        <v>18</v>
      </c>
    </row>
    <row r="11" spans="1:18" s="19" customFormat="1" ht="25.5">
      <c r="A11" s="25">
        <v>1</v>
      </c>
      <c r="B11" s="71" t="s">
        <v>23</v>
      </c>
      <c r="C11" s="24">
        <v>3</v>
      </c>
      <c r="D11" s="104" t="s">
        <v>57</v>
      </c>
      <c r="E11" s="26">
        <v>26</v>
      </c>
      <c r="F11" s="27">
        <v>21</v>
      </c>
      <c r="G11" s="28">
        <f aca="true" t="shared" si="0" ref="G11:G20">F11/E11*100</f>
        <v>80.76923076923077</v>
      </c>
      <c r="H11" s="26">
        <v>1</v>
      </c>
      <c r="I11" s="28">
        <f aca="true" t="shared" si="1" ref="I11:I20">H11*100/E11</f>
        <v>3.8461538461538463</v>
      </c>
      <c r="J11" s="26">
        <v>8</v>
      </c>
      <c r="K11" s="28">
        <f aca="true" t="shared" si="2" ref="K11:K20">J11*100/E11</f>
        <v>30.76923076923077</v>
      </c>
      <c r="L11" s="26">
        <v>12</v>
      </c>
      <c r="M11" s="28">
        <f aca="true" t="shared" si="3" ref="M11:M20">L11*100/E11</f>
        <v>46.15384615384615</v>
      </c>
      <c r="N11" s="25"/>
      <c r="O11" s="28">
        <f aca="true" t="shared" si="4" ref="O11:O20">N11*100/E11</f>
        <v>0</v>
      </c>
      <c r="P11" s="29">
        <f aca="true" t="shared" si="5" ref="P11:P20">(H11+J11+L11)/E11*100</f>
        <v>80.76923076923077</v>
      </c>
      <c r="Q11" s="78">
        <f aca="true" t="shared" si="6" ref="Q11:Q20">(H11+J11)/E11*100</f>
        <v>34.61538461538461</v>
      </c>
      <c r="R11" s="130">
        <f aca="true" t="shared" si="7" ref="R11:R16">(H11*5+J11*4+L11*3+N11*2)/(H11+J11+L11+N11)</f>
        <v>3.4761904761904763</v>
      </c>
    </row>
    <row r="12" spans="1:18" s="19" customFormat="1" ht="25.5">
      <c r="A12" s="25">
        <v>2</v>
      </c>
      <c r="B12" s="71" t="s">
        <v>30</v>
      </c>
      <c r="C12" s="24">
        <v>3</v>
      </c>
      <c r="D12" s="104" t="s">
        <v>57</v>
      </c>
      <c r="E12" s="26">
        <v>26</v>
      </c>
      <c r="F12" s="27">
        <v>24</v>
      </c>
      <c r="G12" s="28">
        <f t="shared" si="0"/>
        <v>92.3076923076923</v>
      </c>
      <c r="H12" s="26">
        <v>11</v>
      </c>
      <c r="I12" s="28">
        <f t="shared" si="1"/>
        <v>42.30769230769231</v>
      </c>
      <c r="J12" s="26">
        <v>13</v>
      </c>
      <c r="K12" s="28">
        <f t="shared" si="2"/>
        <v>50</v>
      </c>
      <c r="L12" s="26"/>
      <c r="M12" s="28">
        <f t="shared" si="3"/>
        <v>0</v>
      </c>
      <c r="N12" s="25"/>
      <c r="O12" s="28">
        <f t="shared" si="4"/>
        <v>0</v>
      </c>
      <c r="P12" s="29">
        <f t="shared" si="5"/>
        <v>92.3076923076923</v>
      </c>
      <c r="Q12" s="78">
        <f t="shared" si="6"/>
        <v>92.3076923076923</v>
      </c>
      <c r="R12" s="130">
        <f t="shared" si="7"/>
        <v>4.458333333333333</v>
      </c>
    </row>
    <row r="13" spans="1:18" s="19" customFormat="1" ht="25.5">
      <c r="A13" s="25">
        <v>3</v>
      </c>
      <c r="B13" s="71" t="s">
        <v>24</v>
      </c>
      <c r="C13" s="24">
        <v>3</v>
      </c>
      <c r="D13" s="104" t="s">
        <v>57</v>
      </c>
      <c r="E13" s="26">
        <v>26</v>
      </c>
      <c r="F13" s="27">
        <v>21</v>
      </c>
      <c r="G13" s="28">
        <f t="shared" si="0"/>
        <v>80.76923076923077</v>
      </c>
      <c r="H13" s="26">
        <v>4</v>
      </c>
      <c r="I13" s="28">
        <f t="shared" si="1"/>
        <v>15.384615384615385</v>
      </c>
      <c r="J13" s="26">
        <v>16</v>
      </c>
      <c r="K13" s="28">
        <f t="shared" si="2"/>
        <v>61.53846153846154</v>
      </c>
      <c r="L13" s="26">
        <v>1</v>
      </c>
      <c r="M13" s="28">
        <f t="shared" si="3"/>
        <v>3.8461538461538463</v>
      </c>
      <c r="N13" s="25"/>
      <c r="O13" s="28">
        <f t="shared" si="4"/>
        <v>0</v>
      </c>
      <c r="P13" s="29">
        <f t="shared" si="5"/>
        <v>80.76923076923077</v>
      </c>
      <c r="Q13" s="78">
        <f t="shared" si="6"/>
        <v>76.92307692307693</v>
      </c>
      <c r="R13" s="130">
        <f t="shared" si="7"/>
        <v>4.142857142857143</v>
      </c>
    </row>
    <row r="14" spans="1:18" s="19" customFormat="1" ht="25.5">
      <c r="A14" s="25">
        <v>4</v>
      </c>
      <c r="B14" s="96" t="s">
        <v>31</v>
      </c>
      <c r="C14" s="24">
        <v>3</v>
      </c>
      <c r="D14" s="104" t="s">
        <v>57</v>
      </c>
      <c r="E14" s="26">
        <v>26</v>
      </c>
      <c r="F14" s="27">
        <v>26</v>
      </c>
      <c r="G14" s="28">
        <f t="shared" si="0"/>
        <v>100</v>
      </c>
      <c r="H14" s="26"/>
      <c r="I14" s="28">
        <f t="shared" si="1"/>
        <v>0</v>
      </c>
      <c r="J14" s="26">
        <v>13</v>
      </c>
      <c r="K14" s="28">
        <f t="shared" si="2"/>
        <v>50</v>
      </c>
      <c r="L14" s="26">
        <v>13</v>
      </c>
      <c r="M14" s="28">
        <f t="shared" si="3"/>
        <v>50</v>
      </c>
      <c r="N14" s="25"/>
      <c r="O14" s="28">
        <f t="shared" si="4"/>
        <v>0</v>
      </c>
      <c r="P14" s="29">
        <f t="shared" si="5"/>
        <v>100</v>
      </c>
      <c r="Q14" s="78">
        <f t="shared" si="6"/>
        <v>50</v>
      </c>
      <c r="R14" s="130">
        <f t="shared" si="7"/>
        <v>3.5</v>
      </c>
    </row>
    <row r="15" spans="1:18" s="70" customFormat="1" ht="25.5">
      <c r="A15" s="25">
        <v>5</v>
      </c>
      <c r="B15" s="75" t="s">
        <v>25</v>
      </c>
      <c r="C15" s="24">
        <v>3</v>
      </c>
      <c r="D15" s="104" t="s">
        <v>57</v>
      </c>
      <c r="E15" s="26">
        <v>26</v>
      </c>
      <c r="F15" s="27">
        <v>26</v>
      </c>
      <c r="G15" s="28">
        <f t="shared" si="0"/>
        <v>100</v>
      </c>
      <c r="H15" s="26">
        <v>10</v>
      </c>
      <c r="I15" s="28">
        <f t="shared" si="1"/>
        <v>38.46153846153846</v>
      </c>
      <c r="J15" s="26">
        <v>16</v>
      </c>
      <c r="K15" s="28">
        <f t="shared" si="2"/>
        <v>61.53846153846154</v>
      </c>
      <c r="L15" s="26"/>
      <c r="M15" s="28">
        <f t="shared" si="3"/>
        <v>0</v>
      </c>
      <c r="N15" s="25"/>
      <c r="O15" s="28">
        <f t="shared" si="4"/>
        <v>0</v>
      </c>
      <c r="P15" s="29">
        <f t="shared" si="5"/>
        <v>100</v>
      </c>
      <c r="Q15" s="78">
        <f t="shared" si="6"/>
        <v>100</v>
      </c>
      <c r="R15" s="130">
        <f t="shared" si="7"/>
        <v>4.384615384615385</v>
      </c>
    </row>
    <row r="16" spans="1:18" s="19" customFormat="1" ht="25.5" customHeight="1">
      <c r="A16" s="25">
        <v>6</v>
      </c>
      <c r="B16" s="71" t="s">
        <v>26</v>
      </c>
      <c r="C16" s="24">
        <v>3</v>
      </c>
      <c r="D16" s="104" t="s">
        <v>57</v>
      </c>
      <c r="E16" s="26">
        <v>26</v>
      </c>
      <c r="F16" s="27">
        <v>22</v>
      </c>
      <c r="G16" s="28">
        <f t="shared" si="0"/>
        <v>84.61538461538461</v>
      </c>
      <c r="H16" s="26">
        <v>1</v>
      </c>
      <c r="I16" s="28">
        <f t="shared" si="1"/>
        <v>3.8461538461538463</v>
      </c>
      <c r="J16" s="26">
        <v>15</v>
      </c>
      <c r="K16" s="28">
        <f t="shared" si="2"/>
        <v>57.69230769230769</v>
      </c>
      <c r="L16" s="26">
        <v>6</v>
      </c>
      <c r="M16" s="28">
        <f t="shared" si="3"/>
        <v>23.076923076923077</v>
      </c>
      <c r="N16" s="25"/>
      <c r="O16" s="28">
        <f>N16*100/E16</f>
        <v>0</v>
      </c>
      <c r="P16" s="29">
        <f t="shared" si="5"/>
        <v>84.61538461538461</v>
      </c>
      <c r="Q16" s="78">
        <f t="shared" si="6"/>
        <v>61.53846153846154</v>
      </c>
      <c r="R16" s="130">
        <f t="shared" si="7"/>
        <v>3.772727272727273</v>
      </c>
    </row>
    <row r="17" spans="1:18" s="19" customFormat="1" ht="25.5" hidden="1">
      <c r="A17" s="25">
        <v>7</v>
      </c>
      <c r="B17" s="71"/>
      <c r="C17" s="24"/>
      <c r="D17" s="104" t="s">
        <v>57</v>
      </c>
      <c r="E17" s="26">
        <v>26</v>
      </c>
      <c r="F17" s="27">
        <v>16</v>
      </c>
      <c r="G17" s="28"/>
      <c r="H17" s="26"/>
      <c r="I17" s="28"/>
      <c r="J17" s="26"/>
      <c r="K17" s="28"/>
      <c r="L17" s="26"/>
      <c r="M17" s="28"/>
      <c r="N17" s="25"/>
      <c r="O17" s="28"/>
      <c r="P17" s="29"/>
      <c r="Q17" s="78"/>
      <c r="R17" s="130"/>
    </row>
    <row r="18" spans="1:18" s="19" customFormat="1" ht="25.5" customHeight="1">
      <c r="A18" s="25">
        <v>7</v>
      </c>
      <c r="B18" s="98" t="s">
        <v>27</v>
      </c>
      <c r="C18" s="25">
        <v>3</v>
      </c>
      <c r="D18" s="104" t="s">
        <v>57</v>
      </c>
      <c r="E18" s="26">
        <v>26</v>
      </c>
      <c r="F18" s="27">
        <v>25</v>
      </c>
      <c r="G18" s="28">
        <f t="shared" si="0"/>
        <v>96.15384615384616</v>
      </c>
      <c r="H18" s="26">
        <v>8</v>
      </c>
      <c r="I18" s="28">
        <f t="shared" si="1"/>
        <v>30.76923076923077</v>
      </c>
      <c r="J18" s="26">
        <v>17</v>
      </c>
      <c r="K18" s="28">
        <f t="shared" si="2"/>
        <v>65.38461538461539</v>
      </c>
      <c r="L18" s="26"/>
      <c r="M18" s="28">
        <f t="shared" si="3"/>
        <v>0</v>
      </c>
      <c r="N18" s="25"/>
      <c r="O18" s="28">
        <f t="shared" si="4"/>
        <v>0</v>
      </c>
      <c r="P18" s="29">
        <f t="shared" si="5"/>
        <v>96.15384615384616</v>
      </c>
      <c r="Q18" s="78">
        <f t="shared" si="6"/>
        <v>96.15384615384616</v>
      </c>
      <c r="R18" s="130">
        <f>(H18*5+J18*4+L18*3+N18*2)/(H18+J18+L18+N18)</f>
        <v>4.32</v>
      </c>
    </row>
    <row r="19" spans="1:18" s="19" customFormat="1" ht="25.5" customHeight="1">
      <c r="A19" s="102">
        <v>8</v>
      </c>
      <c r="B19" s="75" t="s">
        <v>29</v>
      </c>
      <c r="C19" s="97">
        <v>3</v>
      </c>
      <c r="D19" s="104" t="s">
        <v>57</v>
      </c>
      <c r="E19" s="26">
        <v>26</v>
      </c>
      <c r="F19" s="27">
        <v>23</v>
      </c>
      <c r="G19" s="28">
        <f t="shared" si="0"/>
        <v>88.46153846153845</v>
      </c>
      <c r="H19" s="87">
        <v>2</v>
      </c>
      <c r="I19" s="28">
        <f t="shared" si="1"/>
        <v>7.6923076923076925</v>
      </c>
      <c r="J19" s="87">
        <v>8</v>
      </c>
      <c r="K19" s="28">
        <f t="shared" si="2"/>
        <v>30.76923076923077</v>
      </c>
      <c r="L19" s="87">
        <v>13</v>
      </c>
      <c r="M19" s="28">
        <f t="shared" si="3"/>
        <v>50</v>
      </c>
      <c r="N19" s="86"/>
      <c r="O19" s="28">
        <f t="shared" si="4"/>
        <v>0</v>
      </c>
      <c r="P19" s="29">
        <f t="shared" si="5"/>
        <v>88.46153846153845</v>
      </c>
      <c r="Q19" s="78">
        <f t="shared" si="6"/>
        <v>38.46153846153847</v>
      </c>
      <c r="R19" s="130">
        <f>(H19*5+J19*4+L19*3+N19*2)/(H19+J19+L19+N19)</f>
        <v>3.5217391304347827</v>
      </c>
    </row>
    <row r="20" spans="1:18" s="19" customFormat="1" ht="25.5" customHeight="1" thickBot="1">
      <c r="A20" s="102">
        <v>9</v>
      </c>
      <c r="B20" s="71" t="s">
        <v>56</v>
      </c>
      <c r="C20" s="24">
        <v>3</v>
      </c>
      <c r="D20" s="104" t="s">
        <v>55</v>
      </c>
      <c r="E20" s="26">
        <v>16</v>
      </c>
      <c r="F20" s="27">
        <v>15</v>
      </c>
      <c r="G20" s="28">
        <f t="shared" si="0"/>
        <v>93.75</v>
      </c>
      <c r="H20" s="26"/>
      <c r="I20" s="28">
        <f t="shared" si="1"/>
        <v>0</v>
      </c>
      <c r="J20" s="26">
        <v>12</v>
      </c>
      <c r="K20" s="28">
        <f t="shared" si="2"/>
        <v>75</v>
      </c>
      <c r="L20" s="26">
        <v>3</v>
      </c>
      <c r="M20" s="28">
        <f t="shared" si="3"/>
        <v>18.75</v>
      </c>
      <c r="N20" s="25"/>
      <c r="O20" s="28">
        <f t="shared" si="4"/>
        <v>0</v>
      </c>
      <c r="P20" s="29">
        <f t="shared" si="5"/>
        <v>93.75</v>
      </c>
      <c r="Q20" s="78">
        <f t="shared" si="6"/>
        <v>75</v>
      </c>
      <c r="R20" s="130">
        <f>(H20*5+J20*4+L20*3+N20*2)/(H20+J20+L20+N20)</f>
        <v>3.8</v>
      </c>
    </row>
    <row r="21" spans="1:18" s="19" customFormat="1" ht="15.75" customHeight="1" hidden="1">
      <c r="A21" s="102">
        <v>11</v>
      </c>
      <c r="B21" s="60"/>
      <c r="C21" s="24"/>
      <c r="D21" s="25"/>
      <c r="E21" s="26"/>
      <c r="F21" s="27"/>
      <c r="G21" s="28"/>
      <c r="H21" s="25"/>
      <c r="I21" s="28"/>
      <c r="J21" s="25"/>
      <c r="K21" s="28"/>
      <c r="L21" s="25"/>
      <c r="M21" s="28"/>
      <c r="N21" s="25"/>
      <c r="O21" s="28"/>
      <c r="P21" s="29"/>
      <c r="Q21" s="78"/>
      <c r="R21" s="81"/>
    </row>
    <row r="22" spans="1:18" s="19" customFormat="1" ht="15.75" hidden="1" thickBot="1">
      <c r="A22" s="126">
        <v>12</v>
      </c>
      <c r="B22" s="61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0"/>
      <c r="R22" s="82"/>
    </row>
    <row r="23" spans="1:19" s="19" customFormat="1" ht="15.75" thickBot="1">
      <c r="A23" s="62"/>
      <c r="B23" s="65" t="s">
        <v>13</v>
      </c>
      <c r="C23" s="30"/>
      <c r="D23" s="64"/>
      <c r="E23" s="66">
        <f>SUM(E11:E22)</f>
        <v>250</v>
      </c>
      <c r="F23" s="67">
        <f>SUM(F11:F22)</f>
        <v>219</v>
      </c>
      <c r="G23" s="31">
        <f>F23/E23*100</f>
        <v>87.6</v>
      </c>
      <c r="H23" s="63">
        <f>SUM(H11:H22)</f>
        <v>37</v>
      </c>
      <c r="I23" s="31">
        <f>H23*100/E23</f>
        <v>14.8</v>
      </c>
      <c r="J23" s="63">
        <f>SUM(J11:J22)</f>
        <v>118</v>
      </c>
      <c r="K23" s="68">
        <f>J23*100/E23</f>
        <v>47.2</v>
      </c>
      <c r="L23" s="66">
        <f>SUM(L11:L22)</f>
        <v>48</v>
      </c>
      <c r="M23" s="68">
        <f>L23*100/E23</f>
        <v>19.2</v>
      </c>
      <c r="N23" s="66">
        <f>SUM(N11:N22)</f>
        <v>0</v>
      </c>
      <c r="O23" s="68">
        <f>N23*100/E23</f>
        <v>0</v>
      </c>
      <c r="P23" s="69">
        <f>(H23+J23+L23)/E23*100</f>
        <v>81.2</v>
      </c>
      <c r="Q23" s="69">
        <f>(H23+J23)/E23*100</f>
        <v>62</v>
      </c>
      <c r="R23" s="92">
        <f>SUM(R11:R20)/9</f>
        <v>3.930718082239821</v>
      </c>
      <c r="S23" s="74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17"/>
      <c r="G28" s="11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2"/>
      <c r="G29" s="7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2"/>
      <c r="G30" s="7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17"/>
      <c r="G32" s="117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11:A18 C11:D11 C12:C18 A21:D21 A19:C20 D12:D20 E11:E22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1:Q5 A7:Q7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1:B18" name="Диапазон1_1_1"/>
  </protectedRanges>
  <mergeCells count="19">
    <mergeCell ref="R8:R9"/>
    <mergeCell ref="P8:P9"/>
    <mergeCell ref="Q8:Q9"/>
    <mergeCell ref="J9:K9"/>
    <mergeCell ref="A8:A9"/>
    <mergeCell ref="B8:B9"/>
    <mergeCell ref="C8:C9"/>
    <mergeCell ref="D8:D9"/>
    <mergeCell ref="E8:E9"/>
    <mergeCell ref="L9:M9"/>
    <mergeCell ref="E6:L6"/>
    <mergeCell ref="N9:O9"/>
    <mergeCell ref="F28:G28"/>
    <mergeCell ref="F32:G32"/>
    <mergeCell ref="C1:M1"/>
    <mergeCell ref="F8:G8"/>
    <mergeCell ref="H8:O8"/>
    <mergeCell ref="H9:I9"/>
    <mergeCell ref="C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.00390625" style="0" customWidth="1"/>
    <col min="2" max="2" width="43.75390625" style="0" customWidth="1"/>
    <col min="3" max="3" width="4.875" style="0" customWidth="1"/>
    <col min="4" max="4" width="10.875" style="0" customWidth="1"/>
    <col min="5" max="5" width="6.25390625" style="1" customWidth="1"/>
    <col min="6" max="6" width="5.875" style="0" customWidth="1"/>
    <col min="7" max="7" width="6.875" style="0" customWidth="1"/>
    <col min="8" max="8" width="4.375" style="0" customWidth="1"/>
    <col min="9" max="9" width="5.625" style="0" customWidth="1"/>
    <col min="10" max="10" width="4.625" style="0" customWidth="1"/>
    <col min="11" max="11" width="6.00390625" style="0" customWidth="1"/>
    <col min="12" max="12" width="4.25390625" style="0" customWidth="1"/>
    <col min="13" max="13" width="5.75390625" style="0" customWidth="1"/>
    <col min="14" max="14" width="4.375" style="0" customWidth="1"/>
    <col min="15" max="15" width="6.25390625" style="0" customWidth="1"/>
    <col min="16" max="16" width="10.625" style="0" customWidth="1"/>
    <col min="17" max="17" width="10.875" style="0" customWidth="1"/>
  </cols>
  <sheetData>
    <row r="1" spans="3:13" ht="18.75">
      <c r="C1" s="105" t="s">
        <v>19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3:14" ht="16.5">
      <c r="C2" s="106" t="s">
        <v>20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ht="20.25" customHeight="1">
      <c r="D3" s="4" t="s">
        <v>15</v>
      </c>
    </row>
    <row r="4" spans="3:11" s="9" customFormat="1" ht="18.75" customHeight="1">
      <c r="C4" s="17"/>
      <c r="D4" s="12" t="s">
        <v>33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07" t="s">
        <v>21</v>
      </c>
      <c r="F6" s="107"/>
      <c r="G6" s="107"/>
      <c r="H6" s="107"/>
      <c r="I6" s="107"/>
      <c r="J6" s="107"/>
      <c r="K6" s="107"/>
      <c r="L6" s="107"/>
    </row>
    <row r="7" spans="5:6" s="5" customFormat="1" ht="12" customHeight="1">
      <c r="E7" s="11"/>
      <c r="F7" s="6"/>
    </row>
    <row r="8" spans="1:18" s="3" customFormat="1" ht="27" customHeight="1">
      <c r="A8" s="108" t="s">
        <v>0</v>
      </c>
      <c r="B8" s="110" t="s">
        <v>1</v>
      </c>
      <c r="C8" s="110" t="s">
        <v>2</v>
      </c>
      <c r="D8" s="108" t="s">
        <v>12</v>
      </c>
      <c r="E8" s="108" t="s">
        <v>14</v>
      </c>
      <c r="F8" s="112" t="s">
        <v>16</v>
      </c>
      <c r="G8" s="113"/>
      <c r="H8" s="114" t="s">
        <v>11</v>
      </c>
      <c r="I8" s="115"/>
      <c r="J8" s="115"/>
      <c r="K8" s="115"/>
      <c r="L8" s="115"/>
      <c r="M8" s="115"/>
      <c r="N8" s="115"/>
      <c r="O8" s="116"/>
      <c r="P8" s="108" t="s">
        <v>10</v>
      </c>
      <c r="Q8" s="118" t="s">
        <v>9</v>
      </c>
      <c r="R8" s="120" t="s">
        <v>18</v>
      </c>
    </row>
    <row r="9" spans="1:18" s="1" customFormat="1" ht="12.75">
      <c r="A9" s="109"/>
      <c r="B9" s="111"/>
      <c r="C9" s="111"/>
      <c r="D9" s="109"/>
      <c r="E9" s="109"/>
      <c r="F9" s="20" t="s">
        <v>4</v>
      </c>
      <c r="G9" s="21" t="s">
        <v>3</v>
      </c>
      <c r="H9" s="121" t="s">
        <v>5</v>
      </c>
      <c r="I9" s="122"/>
      <c r="J9" s="121" t="s">
        <v>6</v>
      </c>
      <c r="K9" s="122"/>
      <c r="L9" s="121" t="s">
        <v>7</v>
      </c>
      <c r="M9" s="122"/>
      <c r="N9" s="121" t="s">
        <v>8</v>
      </c>
      <c r="O9" s="122"/>
      <c r="P9" s="109"/>
      <c r="Q9" s="119"/>
      <c r="R9" s="120"/>
    </row>
    <row r="10" spans="1:18" s="1" customFormat="1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77">
        <v>17</v>
      </c>
      <c r="R10" s="23">
        <v>18</v>
      </c>
    </row>
    <row r="11" spans="1:18" s="19" customFormat="1" ht="15">
      <c r="A11" s="25">
        <v>1</v>
      </c>
      <c r="B11" s="71" t="s">
        <v>35</v>
      </c>
      <c r="C11" s="24">
        <v>3</v>
      </c>
      <c r="D11" s="25" t="s">
        <v>32</v>
      </c>
      <c r="E11" s="26">
        <v>8</v>
      </c>
      <c r="F11" s="27">
        <v>8</v>
      </c>
      <c r="G11" s="28">
        <f aca="true" t="shared" si="0" ref="G11:G19">F11/E11*100</f>
        <v>100</v>
      </c>
      <c r="H11" s="26"/>
      <c r="I11" s="28">
        <f aca="true" t="shared" si="1" ref="I11:I19">H11*100/E11</f>
        <v>0</v>
      </c>
      <c r="J11" s="26">
        <v>6</v>
      </c>
      <c r="K11" s="28">
        <f aca="true" t="shared" si="2" ref="K11:K19">J11*100/E11</f>
        <v>75</v>
      </c>
      <c r="L11" s="26">
        <v>2</v>
      </c>
      <c r="M11" s="28">
        <f aca="true" t="shared" si="3" ref="M11:M19">L11*100/E11</f>
        <v>25</v>
      </c>
      <c r="N11" s="25"/>
      <c r="O11" s="28">
        <f aca="true" t="shared" si="4" ref="O11:O19">N11*100/E11</f>
        <v>0</v>
      </c>
      <c r="P11" s="29">
        <f aca="true" t="shared" si="5" ref="P11:P19">(H11+J11+L11)/E11*100</f>
        <v>100</v>
      </c>
      <c r="Q11" s="78">
        <f aca="true" t="shared" si="6" ref="Q11:Q19">(H11+J11)/E11*100</f>
        <v>75</v>
      </c>
      <c r="R11" s="84">
        <f aca="true" t="shared" si="7" ref="R11:R17">(H11*5+J11*4+L11*3+N11*2)/(H11+J11+L11+N11)</f>
        <v>3.75</v>
      </c>
    </row>
    <row r="12" spans="1:18" s="19" customFormat="1" ht="15.75" customHeight="1">
      <c r="A12" s="25">
        <v>2</v>
      </c>
      <c r="B12" s="71" t="s">
        <v>30</v>
      </c>
      <c r="C12" s="24">
        <v>3</v>
      </c>
      <c r="D12" s="25" t="s">
        <v>32</v>
      </c>
      <c r="E12" s="26">
        <v>8</v>
      </c>
      <c r="F12" s="27">
        <v>8</v>
      </c>
      <c r="G12" s="28">
        <f t="shared" si="0"/>
        <v>100</v>
      </c>
      <c r="H12" s="26">
        <v>2</v>
      </c>
      <c r="I12" s="28">
        <f t="shared" si="1"/>
        <v>25</v>
      </c>
      <c r="J12" s="26">
        <v>6</v>
      </c>
      <c r="K12" s="28">
        <f t="shared" si="2"/>
        <v>75</v>
      </c>
      <c r="L12" s="26"/>
      <c r="M12" s="28">
        <f t="shared" si="3"/>
        <v>0</v>
      </c>
      <c r="N12" s="25"/>
      <c r="O12" s="28">
        <f t="shared" si="4"/>
        <v>0</v>
      </c>
      <c r="P12" s="29">
        <f t="shared" si="5"/>
        <v>100</v>
      </c>
      <c r="Q12" s="78">
        <f t="shared" si="6"/>
        <v>100</v>
      </c>
      <c r="R12" s="84">
        <f t="shared" si="7"/>
        <v>4.25</v>
      </c>
    </row>
    <row r="13" spans="1:18" s="19" customFormat="1" ht="15.75" customHeight="1">
      <c r="A13" s="25">
        <v>3</v>
      </c>
      <c r="B13" s="71" t="s">
        <v>36</v>
      </c>
      <c r="C13" s="24">
        <v>3</v>
      </c>
      <c r="D13" s="25" t="s">
        <v>32</v>
      </c>
      <c r="E13" s="26">
        <v>8</v>
      </c>
      <c r="F13" s="27">
        <v>6</v>
      </c>
      <c r="G13" s="28">
        <f t="shared" si="0"/>
        <v>75</v>
      </c>
      <c r="H13" s="26">
        <v>2</v>
      </c>
      <c r="I13" s="28">
        <f t="shared" si="1"/>
        <v>25</v>
      </c>
      <c r="J13" s="26">
        <v>4</v>
      </c>
      <c r="K13" s="28">
        <f t="shared" si="2"/>
        <v>50</v>
      </c>
      <c r="L13" s="26"/>
      <c r="M13" s="28">
        <f t="shared" si="3"/>
        <v>0</v>
      </c>
      <c r="N13" s="25"/>
      <c r="O13" s="28">
        <f t="shared" si="4"/>
        <v>0</v>
      </c>
      <c r="P13" s="29">
        <f t="shared" si="5"/>
        <v>75</v>
      </c>
      <c r="Q13" s="78">
        <f t="shared" si="6"/>
        <v>75</v>
      </c>
      <c r="R13" s="84">
        <f t="shared" si="7"/>
        <v>4.333333333333333</v>
      </c>
    </row>
    <row r="14" spans="1:18" s="19" customFormat="1" ht="15">
      <c r="A14" s="25">
        <v>4</v>
      </c>
      <c r="B14" s="96" t="s">
        <v>31</v>
      </c>
      <c r="C14" s="24">
        <v>3</v>
      </c>
      <c r="D14" s="25" t="s">
        <v>32</v>
      </c>
      <c r="E14" s="26">
        <v>8</v>
      </c>
      <c r="F14" s="27">
        <v>8</v>
      </c>
      <c r="G14" s="28">
        <f t="shared" si="0"/>
        <v>100</v>
      </c>
      <c r="H14" s="26">
        <v>1</v>
      </c>
      <c r="I14" s="28">
        <f t="shared" si="1"/>
        <v>12.5</v>
      </c>
      <c r="J14" s="26">
        <v>3</v>
      </c>
      <c r="K14" s="28">
        <f t="shared" si="2"/>
        <v>37.5</v>
      </c>
      <c r="L14" s="26">
        <v>4</v>
      </c>
      <c r="M14" s="28">
        <f t="shared" si="3"/>
        <v>50</v>
      </c>
      <c r="N14" s="25"/>
      <c r="O14" s="28">
        <f t="shared" si="4"/>
        <v>0</v>
      </c>
      <c r="P14" s="29">
        <f t="shared" si="5"/>
        <v>100</v>
      </c>
      <c r="Q14" s="78">
        <f t="shared" si="6"/>
        <v>50</v>
      </c>
      <c r="R14" s="84">
        <f t="shared" si="7"/>
        <v>3.625</v>
      </c>
    </row>
    <row r="15" spans="1:18" s="70" customFormat="1" ht="15">
      <c r="A15" s="25">
        <v>5</v>
      </c>
      <c r="B15" s="75" t="s">
        <v>34</v>
      </c>
      <c r="C15" s="24">
        <v>3</v>
      </c>
      <c r="D15" s="25" t="s">
        <v>32</v>
      </c>
      <c r="E15" s="26">
        <v>8</v>
      </c>
      <c r="F15" s="27">
        <v>8</v>
      </c>
      <c r="G15" s="28">
        <f t="shared" si="0"/>
        <v>100</v>
      </c>
      <c r="H15" s="26"/>
      <c r="I15" s="28">
        <f t="shared" si="1"/>
        <v>0</v>
      </c>
      <c r="J15" s="26">
        <v>8</v>
      </c>
      <c r="K15" s="28">
        <f t="shared" si="2"/>
        <v>100</v>
      </c>
      <c r="L15" s="26"/>
      <c r="M15" s="28">
        <f t="shared" si="3"/>
        <v>0</v>
      </c>
      <c r="N15" s="25"/>
      <c r="O15" s="28">
        <f t="shared" si="4"/>
        <v>0</v>
      </c>
      <c r="P15" s="29">
        <f t="shared" si="5"/>
        <v>100</v>
      </c>
      <c r="Q15" s="78">
        <f t="shared" si="6"/>
        <v>100</v>
      </c>
      <c r="R15" s="84">
        <f t="shared" si="7"/>
        <v>4</v>
      </c>
    </row>
    <row r="16" spans="1:18" s="19" customFormat="1" ht="15.75" customHeight="1">
      <c r="A16" s="25">
        <v>6</v>
      </c>
      <c r="B16" s="71" t="s">
        <v>26</v>
      </c>
      <c r="C16" s="24">
        <v>3</v>
      </c>
      <c r="D16" s="25" t="s">
        <v>32</v>
      </c>
      <c r="E16" s="26">
        <v>8</v>
      </c>
      <c r="F16" s="27">
        <v>8</v>
      </c>
      <c r="G16" s="28">
        <f t="shared" si="0"/>
        <v>100</v>
      </c>
      <c r="H16" s="26"/>
      <c r="I16" s="28">
        <f t="shared" si="1"/>
        <v>0</v>
      </c>
      <c r="J16" s="26">
        <v>5</v>
      </c>
      <c r="K16" s="28">
        <f t="shared" si="2"/>
        <v>62.5</v>
      </c>
      <c r="L16" s="26">
        <v>3</v>
      </c>
      <c r="M16" s="28">
        <f t="shared" si="3"/>
        <v>37.5</v>
      </c>
      <c r="N16" s="25"/>
      <c r="O16" s="28">
        <f>N16*100/E16</f>
        <v>0</v>
      </c>
      <c r="P16" s="29">
        <f t="shared" si="5"/>
        <v>100</v>
      </c>
      <c r="Q16" s="78">
        <f t="shared" si="6"/>
        <v>62.5</v>
      </c>
      <c r="R16" s="84">
        <f t="shared" si="7"/>
        <v>3.625</v>
      </c>
    </row>
    <row r="17" spans="1:18" s="19" customFormat="1" ht="15">
      <c r="A17" s="25">
        <v>7</v>
      </c>
      <c r="B17" s="98" t="s">
        <v>27</v>
      </c>
      <c r="C17" s="24">
        <v>3</v>
      </c>
      <c r="D17" s="25" t="s">
        <v>32</v>
      </c>
      <c r="E17" s="26">
        <v>8</v>
      </c>
      <c r="F17" s="27">
        <v>8</v>
      </c>
      <c r="G17" s="28">
        <f t="shared" si="0"/>
        <v>100</v>
      </c>
      <c r="H17" s="26">
        <v>1</v>
      </c>
      <c r="I17" s="28">
        <f t="shared" si="1"/>
        <v>12.5</v>
      </c>
      <c r="J17" s="26">
        <v>7</v>
      </c>
      <c r="K17" s="28">
        <f t="shared" si="2"/>
        <v>87.5</v>
      </c>
      <c r="L17" s="26"/>
      <c r="M17" s="28">
        <f t="shared" si="3"/>
        <v>0</v>
      </c>
      <c r="N17" s="25"/>
      <c r="O17" s="28">
        <f t="shared" si="4"/>
        <v>0</v>
      </c>
      <c r="P17" s="29">
        <f t="shared" si="5"/>
        <v>100</v>
      </c>
      <c r="Q17" s="78">
        <f t="shared" si="6"/>
        <v>100</v>
      </c>
      <c r="R17" s="84">
        <f t="shared" si="7"/>
        <v>4.125</v>
      </c>
    </row>
    <row r="18" spans="1:18" s="19" customFormat="1" ht="15.75" customHeight="1">
      <c r="A18" s="25">
        <v>8</v>
      </c>
      <c r="B18" s="71" t="s">
        <v>29</v>
      </c>
      <c r="C18" s="24">
        <v>3</v>
      </c>
      <c r="D18" s="25" t="s">
        <v>32</v>
      </c>
      <c r="E18" s="26">
        <v>8</v>
      </c>
      <c r="F18" s="27">
        <v>8</v>
      </c>
      <c r="G18" s="28">
        <f t="shared" si="0"/>
        <v>100</v>
      </c>
      <c r="H18" s="26"/>
      <c r="I18" s="28">
        <f t="shared" si="1"/>
        <v>0</v>
      </c>
      <c r="J18" s="26">
        <v>5</v>
      </c>
      <c r="K18" s="28">
        <f t="shared" si="2"/>
        <v>62.5</v>
      </c>
      <c r="L18" s="26">
        <v>3</v>
      </c>
      <c r="M18" s="28">
        <f t="shared" si="3"/>
        <v>37.5</v>
      </c>
      <c r="N18" s="25"/>
      <c r="O18" s="28">
        <f t="shared" si="4"/>
        <v>0</v>
      </c>
      <c r="P18" s="29">
        <f t="shared" si="5"/>
        <v>100</v>
      </c>
      <c r="Q18" s="78">
        <f t="shared" si="6"/>
        <v>62.5</v>
      </c>
      <c r="R18" s="84">
        <f>(H18*5+J18*4+L18*3+N18*2)/(H18+J18+L18+N18)</f>
        <v>3.625</v>
      </c>
    </row>
    <row r="19" spans="1:18" s="19" customFormat="1" ht="15" customHeight="1" thickBot="1">
      <c r="A19" s="102">
        <v>9</v>
      </c>
      <c r="B19" s="101" t="s">
        <v>24</v>
      </c>
      <c r="C19" s="24">
        <v>3</v>
      </c>
      <c r="D19" s="25" t="s">
        <v>32</v>
      </c>
      <c r="E19" s="26">
        <v>8</v>
      </c>
      <c r="F19" s="27">
        <v>8</v>
      </c>
      <c r="G19" s="28">
        <f t="shared" si="0"/>
        <v>100</v>
      </c>
      <c r="H19" s="87">
        <v>1</v>
      </c>
      <c r="I19" s="28">
        <f t="shared" si="1"/>
        <v>12.5</v>
      </c>
      <c r="J19" s="87">
        <v>6</v>
      </c>
      <c r="K19" s="28">
        <f t="shared" si="2"/>
        <v>75</v>
      </c>
      <c r="L19" s="87">
        <v>1</v>
      </c>
      <c r="M19" s="28">
        <f t="shared" si="3"/>
        <v>12.5</v>
      </c>
      <c r="N19" s="86"/>
      <c r="O19" s="28">
        <f t="shared" si="4"/>
        <v>0</v>
      </c>
      <c r="P19" s="29">
        <f t="shared" si="5"/>
        <v>100</v>
      </c>
      <c r="Q19" s="78">
        <f t="shared" si="6"/>
        <v>87.5</v>
      </c>
      <c r="R19" s="84">
        <f>(H19*5+J19*4+L19*3+N19*2)/(H19+J19+L19+N19)</f>
        <v>4</v>
      </c>
    </row>
    <row r="20" spans="1:18" s="19" customFormat="1" ht="15" customHeight="1" hidden="1">
      <c r="A20" s="58">
        <v>10</v>
      </c>
      <c r="B20" s="60"/>
      <c r="C20" s="24"/>
      <c r="D20" s="25"/>
      <c r="E20" s="26"/>
      <c r="F20" s="27"/>
      <c r="G20" s="28"/>
      <c r="H20" s="26"/>
      <c r="I20" s="28"/>
      <c r="J20" s="26"/>
      <c r="K20" s="28"/>
      <c r="L20" s="26"/>
      <c r="M20" s="28"/>
      <c r="N20" s="25"/>
      <c r="O20" s="28"/>
      <c r="P20" s="29"/>
      <c r="Q20" s="78"/>
      <c r="R20" s="81"/>
    </row>
    <row r="21" spans="1:18" s="19" customFormat="1" ht="15.75" customHeight="1" hidden="1">
      <c r="A21" s="58">
        <v>11</v>
      </c>
      <c r="B21" s="60"/>
      <c r="C21" s="24"/>
      <c r="D21" s="25"/>
      <c r="E21" s="26"/>
      <c r="F21" s="27"/>
      <c r="G21" s="28"/>
      <c r="H21" s="25"/>
      <c r="I21" s="28"/>
      <c r="J21" s="25"/>
      <c r="K21" s="28"/>
      <c r="L21" s="25"/>
      <c r="M21" s="28"/>
      <c r="N21" s="25"/>
      <c r="O21" s="28"/>
      <c r="P21" s="29"/>
      <c r="Q21" s="78"/>
      <c r="R21" s="81"/>
    </row>
    <row r="22" spans="1:18" s="19" customFormat="1" ht="15.75" hidden="1" thickBot="1">
      <c r="A22" s="59">
        <v>12</v>
      </c>
      <c r="B22" s="61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0"/>
      <c r="R22" s="82"/>
    </row>
    <row r="23" spans="1:19" s="19" customFormat="1" ht="15.75" thickBot="1">
      <c r="A23" s="62"/>
      <c r="B23" s="65" t="s">
        <v>13</v>
      </c>
      <c r="C23" s="30"/>
      <c r="D23" s="64"/>
      <c r="E23" s="66">
        <f>SUM(E11:E22)</f>
        <v>72</v>
      </c>
      <c r="F23" s="67">
        <f>SUM(F11:F22)</f>
        <v>70</v>
      </c>
      <c r="G23" s="31">
        <f>F23/E23*100</f>
        <v>97.22222222222221</v>
      </c>
      <c r="H23" s="63">
        <f>SUM(H11:H22)</f>
        <v>7</v>
      </c>
      <c r="I23" s="31">
        <f>H23*100/E23</f>
        <v>9.722222222222221</v>
      </c>
      <c r="J23" s="63">
        <f>SUM(J11:J22)</f>
        <v>50</v>
      </c>
      <c r="K23" s="68">
        <f>J23*100/E23</f>
        <v>69.44444444444444</v>
      </c>
      <c r="L23" s="66">
        <f>SUM(L11:L22)</f>
        <v>13</v>
      </c>
      <c r="M23" s="68">
        <f>L23*100/E23</f>
        <v>18.055555555555557</v>
      </c>
      <c r="N23" s="66">
        <f>SUM(N11:N22)</f>
        <v>0</v>
      </c>
      <c r="O23" s="68">
        <f>N23*100/E23</f>
        <v>0</v>
      </c>
      <c r="P23" s="69">
        <f>(H23+J23+L23)/E23*100</f>
        <v>97.22222222222221</v>
      </c>
      <c r="Q23" s="69">
        <f>(H23+J23)/E23*100</f>
        <v>79.16666666666666</v>
      </c>
      <c r="R23" s="83">
        <f>SUM(R11:R19)/9</f>
        <v>3.9259259259259256</v>
      </c>
      <c r="S23" s="74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17"/>
      <c r="G28" s="11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2"/>
      <c r="G29" s="7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2"/>
      <c r="G30" s="7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17"/>
      <c r="G32" s="117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20:D21 A11:A19 C11:E19 E20:E22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1:Q5 A7:Q7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9" name="Диапазон1_2"/>
    <protectedRange sqref="B11:B17" name="Диапазон1_1_1"/>
    <protectedRange sqref="B18" name="Диапазон1_3"/>
  </protectedRanges>
  <mergeCells count="19">
    <mergeCell ref="F28:G28"/>
    <mergeCell ref="F32:G32"/>
    <mergeCell ref="P8:P9"/>
    <mergeCell ref="Q8:Q9"/>
    <mergeCell ref="R8:R9"/>
    <mergeCell ref="H9:I9"/>
    <mergeCell ref="J9:K9"/>
    <mergeCell ref="L9:M9"/>
    <mergeCell ref="N9:O9"/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T5" sqref="T5"/>
    </sheetView>
  </sheetViews>
  <sheetFormatPr defaultColWidth="9.00390625" defaultRowHeight="12.75"/>
  <cols>
    <col min="1" max="1" width="3.00390625" style="0" customWidth="1"/>
    <col min="2" max="2" width="43.75390625" style="0" customWidth="1"/>
    <col min="3" max="3" width="4.875" style="0" customWidth="1"/>
    <col min="4" max="4" width="10.875" style="0" customWidth="1"/>
    <col min="5" max="5" width="6.25390625" style="1" customWidth="1"/>
    <col min="6" max="6" width="5.875" style="0" customWidth="1"/>
    <col min="7" max="7" width="6.875" style="0" customWidth="1"/>
    <col min="8" max="8" width="4.375" style="0" customWidth="1"/>
    <col min="9" max="9" width="5.625" style="0" customWidth="1"/>
    <col min="10" max="10" width="4.625" style="0" customWidth="1"/>
    <col min="11" max="11" width="6.00390625" style="0" customWidth="1"/>
    <col min="12" max="12" width="4.25390625" style="0" customWidth="1"/>
    <col min="13" max="13" width="5.75390625" style="0" customWidth="1"/>
    <col min="14" max="14" width="4.375" style="0" customWidth="1"/>
    <col min="15" max="15" width="6.25390625" style="0" customWidth="1"/>
    <col min="16" max="16" width="10.625" style="0" customWidth="1"/>
    <col min="17" max="17" width="10.875" style="0" customWidth="1"/>
  </cols>
  <sheetData>
    <row r="1" spans="3:13" ht="18.75">
      <c r="C1" s="105" t="s">
        <v>19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3:14" ht="16.5">
      <c r="C2" s="106" t="s">
        <v>20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ht="20.25" customHeight="1">
      <c r="D3" s="4" t="s">
        <v>15</v>
      </c>
    </row>
    <row r="4" spans="3:11" s="9" customFormat="1" ht="18.75" customHeight="1">
      <c r="C4" s="17"/>
      <c r="D4" s="12" t="s">
        <v>33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07" t="s">
        <v>21</v>
      </c>
      <c r="F6" s="107"/>
      <c r="G6" s="107"/>
      <c r="H6" s="107"/>
      <c r="I6" s="107"/>
      <c r="J6" s="107"/>
      <c r="K6" s="107"/>
      <c r="L6" s="107"/>
    </row>
    <row r="7" spans="5:6" s="5" customFormat="1" ht="12" customHeight="1">
      <c r="E7" s="11"/>
      <c r="F7" s="6"/>
    </row>
    <row r="8" spans="1:18" s="3" customFormat="1" ht="27" customHeight="1">
      <c r="A8" s="108" t="s">
        <v>0</v>
      </c>
      <c r="B8" s="110" t="s">
        <v>1</v>
      </c>
      <c r="C8" s="110" t="s">
        <v>2</v>
      </c>
      <c r="D8" s="108" t="s">
        <v>12</v>
      </c>
      <c r="E8" s="108" t="s">
        <v>14</v>
      </c>
      <c r="F8" s="112" t="s">
        <v>16</v>
      </c>
      <c r="G8" s="113"/>
      <c r="H8" s="114" t="s">
        <v>11</v>
      </c>
      <c r="I8" s="115"/>
      <c r="J8" s="115"/>
      <c r="K8" s="115"/>
      <c r="L8" s="115"/>
      <c r="M8" s="115"/>
      <c r="N8" s="115"/>
      <c r="O8" s="116"/>
      <c r="P8" s="108" t="s">
        <v>10</v>
      </c>
      <c r="Q8" s="118" t="s">
        <v>9</v>
      </c>
      <c r="R8" s="120" t="s">
        <v>18</v>
      </c>
    </row>
    <row r="9" spans="1:18" s="1" customFormat="1" ht="12.75">
      <c r="A9" s="109"/>
      <c r="B9" s="111"/>
      <c r="C9" s="111"/>
      <c r="D9" s="109"/>
      <c r="E9" s="109"/>
      <c r="F9" s="20" t="s">
        <v>4</v>
      </c>
      <c r="G9" s="21" t="s">
        <v>3</v>
      </c>
      <c r="H9" s="121" t="s">
        <v>5</v>
      </c>
      <c r="I9" s="122"/>
      <c r="J9" s="121" t="s">
        <v>6</v>
      </c>
      <c r="K9" s="122"/>
      <c r="L9" s="121" t="s">
        <v>7</v>
      </c>
      <c r="M9" s="122"/>
      <c r="N9" s="121" t="s">
        <v>8</v>
      </c>
      <c r="O9" s="122"/>
      <c r="P9" s="109"/>
      <c r="Q9" s="119"/>
      <c r="R9" s="120"/>
    </row>
    <row r="10" spans="1:18" s="1" customFormat="1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77">
        <v>17</v>
      </c>
      <c r="R10" s="23">
        <v>18</v>
      </c>
    </row>
    <row r="11" spans="1:18" s="19" customFormat="1" ht="15">
      <c r="A11" s="25">
        <v>1</v>
      </c>
      <c r="B11" s="71" t="s">
        <v>35</v>
      </c>
      <c r="C11" s="24">
        <v>3</v>
      </c>
      <c r="D11" s="25" t="s">
        <v>37</v>
      </c>
      <c r="E11" s="26">
        <v>13</v>
      </c>
      <c r="F11" s="27">
        <v>13</v>
      </c>
      <c r="G11" s="28">
        <f aca="true" t="shared" si="0" ref="G11:G19">F11/E11*100</f>
        <v>100</v>
      </c>
      <c r="H11" s="26">
        <v>1</v>
      </c>
      <c r="I11" s="28">
        <f aca="true" t="shared" si="1" ref="I11:I19">H11*100/E11</f>
        <v>7.6923076923076925</v>
      </c>
      <c r="J11" s="26">
        <v>7</v>
      </c>
      <c r="K11" s="28">
        <f aca="true" t="shared" si="2" ref="K11:K19">J11*100/E11</f>
        <v>53.84615384615385</v>
      </c>
      <c r="L11" s="26">
        <v>5</v>
      </c>
      <c r="M11" s="28">
        <f aca="true" t="shared" si="3" ref="M11:M19">L11*100/E11</f>
        <v>38.46153846153846</v>
      </c>
      <c r="N11" s="25"/>
      <c r="O11" s="28">
        <f aca="true" t="shared" si="4" ref="O11:O19">N11*100/E11</f>
        <v>0</v>
      </c>
      <c r="P11" s="29">
        <f aca="true" t="shared" si="5" ref="P11:P19">(H11+J11+L11)/E11*100</f>
        <v>100</v>
      </c>
      <c r="Q11" s="78">
        <f aca="true" t="shared" si="6" ref="Q11:Q19">(H11+J11)/E11*100</f>
        <v>61.53846153846154</v>
      </c>
      <c r="R11" s="84">
        <f aca="true" t="shared" si="7" ref="R11:R17">(H11*5+J11*4+L11*3+N11*2)/(H11+J11+L11+N11)</f>
        <v>3.6923076923076925</v>
      </c>
    </row>
    <row r="12" spans="1:18" s="19" customFormat="1" ht="15.75" customHeight="1">
      <c r="A12" s="25">
        <v>2</v>
      </c>
      <c r="B12" s="71" t="s">
        <v>30</v>
      </c>
      <c r="C12" s="24">
        <v>3</v>
      </c>
      <c r="D12" s="25" t="s">
        <v>37</v>
      </c>
      <c r="E12" s="26">
        <v>13</v>
      </c>
      <c r="F12" s="27">
        <v>11</v>
      </c>
      <c r="G12" s="28">
        <f t="shared" si="0"/>
        <v>84.61538461538461</v>
      </c>
      <c r="H12" s="26">
        <v>4</v>
      </c>
      <c r="I12" s="28">
        <f t="shared" si="1"/>
        <v>30.76923076923077</v>
      </c>
      <c r="J12" s="26">
        <v>7</v>
      </c>
      <c r="K12" s="28">
        <f t="shared" si="2"/>
        <v>53.84615384615385</v>
      </c>
      <c r="L12" s="26"/>
      <c r="M12" s="28">
        <f t="shared" si="3"/>
        <v>0</v>
      </c>
      <c r="N12" s="25"/>
      <c r="O12" s="28">
        <f t="shared" si="4"/>
        <v>0</v>
      </c>
      <c r="P12" s="29">
        <f t="shared" si="5"/>
        <v>84.61538461538461</v>
      </c>
      <c r="Q12" s="78">
        <f t="shared" si="6"/>
        <v>84.61538461538461</v>
      </c>
      <c r="R12" s="84">
        <f t="shared" si="7"/>
        <v>4.363636363636363</v>
      </c>
    </row>
    <row r="13" spans="1:18" s="19" customFormat="1" ht="15.75" customHeight="1">
      <c r="A13" s="25">
        <v>3</v>
      </c>
      <c r="B13" s="71" t="s">
        <v>36</v>
      </c>
      <c r="C13" s="24">
        <v>3</v>
      </c>
      <c r="D13" s="25" t="s">
        <v>37</v>
      </c>
      <c r="E13" s="26">
        <v>13</v>
      </c>
      <c r="F13" s="27">
        <v>9</v>
      </c>
      <c r="G13" s="28">
        <f t="shared" si="0"/>
        <v>69.23076923076923</v>
      </c>
      <c r="H13" s="26">
        <v>1</v>
      </c>
      <c r="I13" s="28">
        <f t="shared" si="1"/>
        <v>7.6923076923076925</v>
      </c>
      <c r="J13" s="26">
        <v>7</v>
      </c>
      <c r="K13" s="28">
        <f t="shared" si="2"/>
        <v>53.84615384615385</v>
      </c>
      <c r="L13" s="26">
        <v>1</v>
      </c>
      <c r="M13" s="28">
        <f t="shared" si="3"/>
        <v>7.6923076923076925</v>
      </c>
      <c r="N13" s="25"/>
      <c r="O13" s="28">
        <f t="shared" si="4"/>
        <v>0</v>
      </c>
      <c r="P13" s="29">
        <f t="shared" si="5"/>
        <v>69.23076923076923</v>
      </c>
      <c r="Q13" s="78">
        <f t="shared" si="6"/>
        <v>61.53846153846154</v>
      </c>
      <c r="R13" s="84">
        <f t="shared" si="7"/>
        <v>4</v>
      </c>
    </row>
    <row r="14" spans="1:18" s="19" customFormat="1" ht="15">
      <c r="A14" s="25">
        <v>4</v>
      </c>
      <c r="B14" s="96" t="s">
        <v>31</v>
      </c>
      <c r="C14" s="24">
        <v>3</v>
      </c>
      <c r="D14" s="25" t="s">
        <v>37</v>
      </c>
      <c r="E14" s="26">
        <v>13</v>
      </c>
      <c r="F14" s="27">
        <v>13</v>
      </c>
      <c r="G14" s="28">
        <f t="shared" si="0"/>
        <v>100</v>
      </c>
      <c r="H14" s="26"/>
      <c r="I14" s="28">
        <f t="shared" si="1"/>
        <v>0</v>
      </c>
      <c r="J14" s="26">
        <v>5</v>
      </c>
      <c r="K14" s="28">
        <f t="shared" si="2"/>
        <v>38.46153846153846</v>
      </c>
      <c r="L14" s="26">
        <v>8</v>
      </c>
      <c r="M14" s="28">
        <f t="shared" si="3"/>
        <v>61.53846153846154</v>
      </c>
      <c r="N14" s="25"/>
      <c r="O14" s="28">
        <f t="shared" si="4"/>
        <v>0</v>
      </c>
      <c r="P14" s="29">
        <f t="shared" si="5"/>
        <v>100</v>
      </c>
      <c r="Q14" s="78">
        <f t="shared" si="6"/>
        <v>38.46153846153847</v>
      </c>
      <c r="R14" s="84">
        <f t="shared" si="7"/>
        <v>3.3846153846153846</v>
      </c>
    </row>
    <row r="15" spans="1:18" s="70" customFormat="1" ht="15">
      <c r="A15" s="25">
        <v>5</v>
      </c>
      <c r="B15" s="75" t="s">
        <v>34</v>
      </c>
      <c r="C15" s="24">
        <v>3</v>
      </c>
      <c r="D15" s="25" t="s">
        <v>37</v>
      </c>
      <c r="E15" s="26">
        <v>13</v>
      </c>
      <c r="F15" s="27">
        <v>13</v>
      </c>
      <c r="G15" s="28">
        <f t="shared" si="0"/>
        <v>100</v>
      </c>
      <c r="H15" s="26">
        <v>1</v>
      </c>
      <c r="I15" s="28">
        <f t="shared" si="1"/>
        <v>7.6923076923076925</v>
      </c>
      <c r="J15" s="26">
        <v>12</v>
      </c>
      <c r="K15" s="28">
        <f t="shared" si="2"/>
        <v>92.3076923076923</v>
      </c>
      <c r="L15" s="26"/>
      <c r="M15" s="28">
        <f t="shared" si="3"/>
        <v>0</v>
      </c>
      <c r="N15" s="25"/>
      <c r="O15" s="28">
        <f t="shared" si="4"/>
        <v>0</v>
      </c>
      <c r="P15" s="29">
        <f t="shared" si="5"/>
        <v>100</v>
      </c>
      <c r="Q15" s="78">
        <f t="shared" si="6"/>
        <v>100</v>
      </c>
      <c r="R15" s="84">
        <f t="shared" si="7"/>
        <v>4.076923076923077</v>
      </c>
    </row>
    <row r="16" spans="1:18" s="19" customFormat="1" ht="15.75" customHeight="1">
      <c r="A16" s="25">
        <v>6</v>
      </c>
      <c r="B16" s="71" t="s">
        <v>26</v>
      </c>
      <c r="C16" s="24">
        <v>3</v>
      </c>
      <c r="D16" s="25" t="s">
        <v>37</v>
      </c>
      <c r="E16" s="26">
        <v>13</v>
      </c>
      <c r="F16" s="27">
        <v>13</v>
      </c>
      <c r="G16" s="28">
        <f t="shared" si="0"/>
        <v>100</v>
      </c>
      <c r="H16" s="26"/>
      <c r="I16" s="28">
        <f t="shared" si="1"/>
        <v>0</v>
      </c>
      <c r="J16" s="26">
        <v>6</v>
      </c>
      <c r="K16" s="28">
        <f t="shared" si="2"/>
        <v>46.15384615384615</v>
      </c>
      <c r="L16" s="26">
        <v>7</v>
      </c>
      <c r="M16" s="28">
        <f t="shared" si="3"/>
        <v>53.84615384615385</v>
      </c>
      <c r="N16" s="25"/>
      <c r="O16" s="28">
        <f>N16*100/E16</f>
        <v>0</v>
      </c>
      <c r="P16" s="29">
        <f t="shared" si="5"/>
        <v>100</v>
      </c>
      <c r="Q16" s="78">
        <f t="shared" si="6"/>
        <v>46.15384615384615</v>
      </c>
      <c r="R16" s="84">
        <f t="shared" si="7"/>
        <v>3.4615384615384617</v>
      </c>
    </row>
    <row r="17" spans="1:18" s="19" customFormat="1" ht="15">
      <c r="A17" s="25">
        <v>7</v>
      </c>
      <c r="B17" s="98" t="s">
        <v>27</v>
      </c>
      <c r="C17" s="24">
        <v>3</v>
      </c>
      <c r="D17" s="25" t="s">
        <v>37</v>
      </c>
      <c r="E17" s="26">
        <v>13</v>
      </c>
      <c r="F17" s="27">
        <v>11</v>
      </c>
      <c r="G17" s="28">
        <f t="shared" si="0"/>
        <v>84.61538461538461</v>
      </c>
      <c r="H17" s="26">
        <v>1</v>
      </c>
      <c r="I17" s="28">
        <f t="shared" si="1"/>
        <v>7.6923076923076925</v>
      </c>
      <c r="J17" s="26">
        <v>10</v>
      </c>
      <c r="K17" s="28">
        <f t="shared" si="2"/>
        <v>76.92307692307692</v>
      </c>
      <c r="L17" s="26"/>
      <c r="M17" s="28">
        <f t="shared" si="3"/>
        <v>0</v>
      </c>
      <c r="N17" s="25"/>
      <c r="O17" s="28">
        <f t="shared" si="4"/>
        <v>0</v>
      </c>
      <c r="P17" s="29">
        <f t="shared" si="5"/>
        <v>84.61538461538461</v>
      </c>
      <c r="Q17" s="78">
        <f t="shared" si="6"/>
        <v>84.61538461538461</v>
      </c>
      <c r="R17" s="84">
        <f t="shared" si="7"/>
        <v>4.090909090909091</v>
      </c>
    </row>
    <row r="18" spans="1:18" s="19" customFormat="1" ht="15.75" customHeight="1">
      <c r="A18" s="54">
        <v>8</v>
      </c>
      <c r="B18" s="75" t="s">
        <v>29</v>
      </c>
      <c r="C18" s="103">
        <v>3</v>
      </c>
      <c r="D18" s="25" t="s">
        <v>37</v>
      </c>
      <c r="E18" s="26">
        <v>13</v>
      </c>
      <c r="F18" s="27">
        <v>9</v>
      </c>
      <c r="G18" s="56">
        <f t="shared" si="0"/>
        <v>69.23076923076923</v>
      </c>
      <c r="H18" s="55"/>
      <c r="I18" s="56">
        <f t="shared" si="1"/>
        <v>0</v>
      </c>
      <c r="J18" s="55">
        <v>3</v>
      </c>
      <c r="K18" s="56">
        <f t="shared" si="2"/>
        <v>23.076923076923077</v>
      </c>
      <c r="L18" s="55">
        <v>6</v>
      </c>
      <c r="M18" s="56">
        <f t="shared" si="3"/>
        <v>46.15384615384615</v>
      </c>
      <c r="N18" s="54"/>
      <c r="O18" s="56">
        <f t="shared" si="4"/>
        <v>0</v>
      </c>
      <c r="P18" s="57">
        <f t="shared" si="5"/>
        <v>69.23076923076923</v>
      </c>
      <c r="Q18" s="79">
        <f t="shared" si="6"/>
        <v>23.076923076923077</v>
      </c>
      <c r="R18" s="84">
        <f>(H18*5+J18*4+L18*3+N18*2)/(H18+J18+L18+N18)</f>
        <v>3.3333333333333335</v>
      </c>
    </row>
    <row r="19" spans="1:18" s="19" customFormat="1" ht="15" customHeight="1" thickBot="1">
      <c r="A19" s="102">
        <v>9</v>
      </c>
      <c r="B19" s="71" t="s">
        <v>24</v>
      </c>
      <c r="C19" s="25">
        <v>3</v>
      </c>
      <c r="D19" s="25" t="s">
        <v>37</v>
      </c>
      <c r="E19" s="26">
        <v>13</v>
      </c>
      <c r="F19" s="27">
        <v>10</v>
      </c>
      <c r="G19" s="56">
        <f t="shared" si="0"/>
        <v>76.92307692307693</v>
      </c>
      <c r="H19" s="26">
        <v>2</v>
      </c>
      <c r="I19" s="56">
        <f t="shared" si="1"/>
        <v>15.384615384615385</v>
      </c>
      <c r="J19" s="26">
        <v>5</v>
      </c>
      <c r="K19" s="56">
        <f t="shared" si="2"/>
        <v>38.46153846153846</v>
      </c>
      <c r="L19" s="26">
        <v>3</v>
      </c>
      <c r="M19" s="56">
        <f t="shared" si="3"/>
        <v>23.076923076923077</v>
      </c>
      <c r="N19" s="25"/>
      <c r="O19" s="56">
        <f t="shared" si="4"/>
        <v>0</v>
      </c>
      <c r="P19" s="57">
        <f t="shared" si="5"/>
        <v>76.92307692307693</v>
      </c>
      <c r="Q19" s="79">
        <f t="shared" si="6"/>
        <v>53.84615384615385</v>
      </c>
      <c r="R19" s="84">
        <f>(H19*5+J19*4+L19*3+N19*2)/(H19+J19+L19+N19)</f>
        <v>3.9</v>
      </c>
    </row>
    <row r="20" spans="1:18" s="19" customFormat="1" ht="15" customHeight="1" hidden="1" thickBot="1">
      <c r="A20" s="85">
        <v>10</v>
      </c>
      <c r="B20" s="101"/>
      <c r="C20" s="24"/>
      <c r="D20" s="25"/>
      <c r="E20" s="26"/>
      <c r="F20" s="27"/>
      <c r="G20" s="28"/>
      <c r="H20" s="26"/>
      <c r="I20" s="28"/>
      <c r="J20" s="26"/>
      <c r="K20" s="28"/>
      <c r="L20" s="26"/>
      <c r="M20" s="28"/>
      <c r="N20" s="25"/>
      <c r="O20" s="28"/>
      <c r="P20" s="29"/>
      <c r="Q20" s="78"/>
      <c r="R20" s="81"/>
    </row>
    <row r="21" spans="1:18" s="19" customFormat="1" ht="15.75" customHeight="1" hidden="1">
      <c r="A21" s="58">
        <v>11</v>
      </c>
      <c r="B21" s="60"/>
      <c r="C21" s="24"/>
      <c r="D21" s="25"/>
      <c r="E21" s="26"/>
      <c r="F21" s="27"/>
      <c r="G21" s="28"/>
      <c r="H21" s="25"/>
      <c r="I21" s="28"/>
      <c r="J21" s="25"/>
      <c r="K21" s="28"/>
      <c r="L21" s="25"/>
      <c r="M21" s="28"/>
      <c r="N21" s="25"/>
      <c r="O21" s="28"/>
      <c r="P21" s="29"/>
      <c r="Q21" s="78"/>
      <c r="R21" s="81"/>
    </row>
    <row r="22" spans="1:18" s="19" customFormat="1" ht="15.75" hidden="1" thickBot="1">
      <c r="A22" s="59">
        <v>12</v>
      </c>
      <c r="B22" s="61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0"/>
      <c r="R22" s="82"/>
    </row>
    <row r="23" spans="1:19" s="19" customFormat="1" ht="15.75" thickBot="1">
      <c r="A23" s="124"/>
      <c r="B23" s="65" t="s">
        <v>13</v>
      </c>
      <c r="C23" s="30"/>
      <c r="D23" s="64"/>
      <c r="E23" s="66">
        <f>SUM(E11:E22)</f>
        <v>117</v>
      </c>
      <c r="F23" s="67">
        <f>SUM(F11:F22)</f>
        <v>102</v>
      </c>
      <c r="G23" s="31">
        <f>F23/E23*100</f>
        <v>87.17948717948718</v>
      </c>
      <c r="H23" s="63">
        <f>SUM(H11:H22)</f>
        <v>10</v>
      </c>
      <c r="I23" s="31">
        <f>H23*100/E23</f>
        <v>8.547008547008547</v>
      </c>
      <c r="J23" s="63">
        <f>SUM(J11:J22)</f>
        <v>62</v>
      </c>
      <c r="K23" s="68">
        <f>J23*100/E23</f>
        <v>52.99145299145299</v>
      </c>
      <c r="L23" s="66">
        <f>SUM(L11:L22)</f>
        <v>30</v>
      </c>
      <c r="M23" s="68">
        <f>L23*100/E23</f>
        <v>25.641025641025642</v>
      </c>
      <c r="N23" s="66">
        <f>SUM(N11:N22)</f>
        <v>0</v>
      </c>
      <c r="O23" s="68">
        <f>N23*100/E23</f>
        <v>0</v>
      </c>
      <c r="P23" s="69">
        <f>(H23+J23+L23)/E23*100</f>
        <v>87.17948717948718</v>
      </c>
      <c r="Q23" s="69">
        <f>(H23+J23)/E23*100</f>
        <v>61.53846153846154</v>
      </c>
      <c r="R23" s="92">
        <f>SUM(R11:R19)/9</f>
        <v>3.8114737114737114</v>
      </c>
      <c r="S23" s="123"/>
    </row>
    <row r="24" spans="1:18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  <c r="R24" s="125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17"/>
      <c r="G28" s="11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2"/>
      <c r="G29" s="7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2"/>
      <c r="G30" s="7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17"/>
      <c r="G32" s="117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21:D21 A11:A20 C11:E19 E20:E22 C20:D20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1:Q5 A7:Q7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1:B17" name="Диапазон1_1_1"/>
    <protectedRange sqref="B18" name="Диапазон1_3"/>
    <protectedRange sqref="B19:B20" name="Диапазон1_2_1"/>
  </protectedRanges>
  <mergeCells count="19">
    <mergeCell ref="F28:G28"/>
    <mergeCell ref="F32:G32"/>
    <mergeCell ref="P8:P9"/>
    <mergeCell ref="Q8:Q9"/>
    <mergeCell ref="R8:R9"/>
    <mergeCell ref="H9:I9"/>
    <mergeCell ref="J9:K9"/>
    <mergeCell ref="L9:M9"/>
    <mergeCell ref="N9:O9"/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4">
      <selection activeCell="S24" sqref="S24"/>
    </sheetView>
  </sheetViews>
  <sheetFormatPr defaultColWidth="9.00390625" defaultRowHeight="12.75"/>
  <cols>
    <col min="1" max="1" width="3.00390625" style="0" customWidth="1"/>
    <col min="2" max="2" width="43.75390625" style="0" customWidth="1"/>
    <col min="3" max="3" width="4.875" style="0" customWidth="1"/>
    <col min="4" max="4" width="11.75390625" style="0" customWidth="1"/>
    <col min="5" max="5" width="6.25390625" style="1" customWidth="1"/>
    <col min="6" max="6" width="5.875" style="0" customWidth="1"/>
    <col min="7" max="7" width="6.375" style="0" customWidth="1"/>
    <col min="8" max="8" width="4.375" style="0" customWidth="1"/>
    <col min="9" max="9" width="5.625" style="0" customWidth="1"/>
    <col min="10" max="10" width="4.625" style="0" customWidth="1"/>
    <col min="11" max="11" width="6.00390625" style="0" customWidth="1"/>
    <col min="12" max="12" width="4.25390625" style="0" customWidth="1"/>
    <col min="13" max="13" width="5.75390625" style="0" customWidth="1"/>
    <col min="14" max="14" width="4.375" style="0" customWidth="1"/>
    <col min="15" max="15" width="6.25390625" style="0" customWidth="1"/>
    <col min="16" max="16" width="10.625" style="0" customWidth="1"/>
    <col min="17" max="17" width="10.875" style="0" customWidth="1"/>
  </cols>
  <sheetData>
    <row r="1" spans="3:13" ht="18.75">
      <c r="C1" s="105" t="s">
        <v>19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3:14" ht="16.5">
      <c r="C2" s="106" t="s">
        <v>20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ht="20.25" customHeight="1">
      <c r="D3" s="4" t="s">
        <v>15</v>
      </c>
    </row>
    <row r="4" spans="3:11" s="9" customFormat="1" ht="18.75" customHeight="1">
      <c r="C4" s="17"/>
      <c r="D4" s="12" t="s">
        <v>33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07" t="s">
        <v>21</v>
      </c>
      <c r="F6" s="107"/>
      <c r="G6" s="107"/>
      <c r="H6" s="107"/>
      <c r="I6" s="107"/>
      <c r="J6" s="107"/>
      <c r="K6" s="107"/>
      <c r="L6" s="107"/>
    </row>
    <row r="7" spans="5:6" s="5" customFormat="1" ht="12" customHeight="1">
      <c r="E7" s="11"/>
      <c r="F7" s="6"/>
    </row>
    <row r="8" spans="1:18" s="3" customFormat="1" ht="27" customHeight="1">
      <c r="A8" s="108" t="s">
        <v>0</v>
      </c>
      <c r="B8" s="110" t="s">
        <v>1</v>
      </c>
      <c r="C8" s="110" t="s">
        <v>2</v>
      </c>
      <c r="D8" s="108" t="s">
        <v>12</v>
      </c>
      <c r="E8" s="108" t="s">
        <v>14</v>
      </c>
      <c r="F8" s="112" t="s">
        <v>16</v>
      </c>
      <c r="G8" s="113"/>
      <c r="H8" s="114" t="s">
        <v>11</v>
      </c>
      <c r="I8" s="115"/>
      <c r="J8" s="115"/>
      <c r="K8" s="115"/>
      <c r="L8" s="115"/>
      <c r="M8" s="115"/>
      <c r="N8" s="115"/>
      <c r="O8" s="116"/>
      <c r="P8" s="108" t="s">
        <v>10</v>
      </c>
      <c r="Q8" s="118" t="s">
        <v>9</v>
      </c>
      <c r="R8" s="120" t="s">
        <v>18</v>
      </c>
    </row>
    <row r="9" spans="1:18" s="1" customFormat="1" ht="12.75">
      <c r="A9" s="109"/>
      <c r="B9" s="111"/>
      <c r="C9" s="111"/>
      <c r="D9" s="109"/>
      <c r="E9" s="109"/>
      <c r="F9" s="20" t="s">
        <v>4</v>
      </c>
      <c r="G9" s="21" t="s">
        <v>3</v>
      </c>
      <c r="H9" s="121" t="s">
        <v>5</v>
      </c>
      <c r="I9" s="122"/>
      <c r="J9" s="121" t="s">
        <v>6</v>
      </c>
      <c r="K9" s="122"/>
      <c r="L9" s="121" t="s">
        <v>7</v>
      </c>
      <c r="M9" s="122"/>
      <c r="N9" s="121" t="s">
        <v>8</v>
      </c>
      <c r="O9" s="122"/>
      <c r="P9" s="109"/>
      <c r="Q9" s="119"/>
      <c r="R9" s="120"/>
    </row>
    <row r="10" spans="1:18" s="1" customFormat="1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77">
        <v>17</v>
      </c>
      <c r="R10" s="23">
        <v>18</v>
      </c>
    </row>
    <row r="11" spans="1:18" s="19" customFormat="1" ht="25.5" customHeight="1">
      <c r="A11" s="25">
        <v>1</v>
      </c>
      <c r="B11" s="71" t="s">
        <v>35</v>
      </c>
      <c r="C11" s="24">
        <v>3</v>
      </c>
      <c r="D11" s="129" t="s">
        <v>58</v>
      </c>
      <c r="E11" s="26">
        <v>21</v>
      </c>
      <c r="F11" s="27">
        <v>21</v>
      </c>
      <c r="G11" s="28">
        <f aca="true" t="shared" si="0" ref="G11:G19">F11/E11*100</f>
        <v>100</v>
      </c>
      <c r="H11" s="26">
        <v>1</v>
      </c>
      <c r="I11" s="28">
        <f aca="true" t="shared" si="1" ref="I11:I19">H11*100/E11</f>
        <v>4.761904761904762</v>
      </c>
      <c r="J11" s="26">
        <v>13</v>
      </c>
      <c r="K11" s="28">
        <f aca="true" t="shared" si="2" ref="K11:K19">J11*100/E11</f>
        <v>61.904761904761905</v>
      </c>
      <c r="L11" s="26">
        <v>7</v>
      </c>
      <c r="M11" s="28">
        <f aca="true" t="shared" si="3" ref="M11:M19">L11*100/E11</f>
        <v>33.333333333333336</v>
      </c>
      <c r="N11" s="25"/>
      <c r="O11" s="28">
        <f aca="true" t="shared" si="4" ref="O11:O19">N11*100/E11</f>
        <v>0</v>
      </c>
      <c r="P11" s="29">
        <f aca="true" t="shared" si="5" ref="P11:P19">(H11+J11+L11)/E11*100</f>
        <v>100</v>
      </c>
      <c r="Q11" s="78">
        <f aca="true" t="shared" si="6" ref="Q11:Q19">(H11+J11)/E11*100</f>
        <v>66.66666666666666</v>
      </c>
      <c r="R11" s="130">
        <f aca="true" t="shared" si="7" ref="R11:R17">(H11*5+J11*4+L11*3+N11*2)/(H11+J11+L11+N11)</f>
        <v>3.7142857142857144</v>
      </c>
    </row>
    <row r="12" spans="1:18" s="19" customFormat="1" ht="25.5" customHeight="1">
      <c r="A12" s="25">
        <v>2</v>
      </c>
      <c r="B12" s="71" t="s">
        <v>30</v>
      </c>
      <c r="C12" s="24">
        <v>3</v>
      </c>
      <c r="D12" s="129" t="s">
        <v>58</v>
      </c>
      <c r="E12" s="26">
        <v>21</v>
      </c>
      <c r="F12" s="27">
        <v>19</v>
      </c>
      <c r="G12" s="28">
        <f t="shared" si="0"/>
        <v>90.47619047619048</v>
      </c>
      <c r="H12" s="26">
        <v>6</v>
      </c>
      <c r="I12" s="28">
        <f t="shared" si="1"/>
        <v>28.571428571428573</v>
      </c>
      <c r="J12" s="26">
        <v>13</v>
      </c>
      <c r="K12" s="28">
        <f t="shared" si="2"/>
        <v>61.904761904761905</v>
      </c>
      <c r="L12" s="26"/>
      <c r="M12" s="28">
        <f t="shared" si="3"/>
        <v>0</v>
      </c>
      <c r="N12" s="25"/>
      <c r="O12" s="28">
        <f t="shared" si="4"/>
        <v>0</v>
      </c>
      <c r="P12" s="29">
        <f t="shared" si="5"/>
        <v>90.47619047619048</v>
      </c>
      <c r="Q12" s="78">
        <f t="shared" si="6"/>
        <v>90.47619047619048</v>
      </c>
      <c r="R12" s="130">
        <f t="shared" si="7"/>
        <v>4.315789473684211</v>
      </c>
    </row>
    <row r="13" spans="1:18" s="19" customFormat="1" ht="25.5" customHeight="1">
      <c r="A13" s="25">
        <v>3</v>
      </c>
      <c r="B13" s="71" t="s">
        <v>36</v>
      </c>
      <c r="C13" s="24">
        <v>3</v>
      </c>
      <c r="D13" s="129" t="s">
        <v>58</v>
      </c>
      <c r="E13" s="26">
        <v>21</v>
      </c>
      <c r="F13" s="27">
        <v>15</v>
      </c>
      <c r="G13" s="28">
        <f t="shared" si="0"/>
        <v>71.42857142857143</v>
      </c>
      <c r="H13" s="26">
        <v>3</v>
      </c>
      <c r="I13" s="28">
        <f t="shared" si="1"/>
        <v>14.285714285714286</v>
      </c>
      <c r="J13" s="26">
        <v>11</v>
      </c>
      <c r="K13" s="28">
        <f t="shared" si="2"/>
        <v>52.38095238095238</v>
      </c>
      <c r="L13" s="26">
        <v>1</v>
      </c>
      <c r="M13" s="28">
        <f t="shared" si="3"/>
        <v>4.761904761904762</v>
      </c>
      <c r="N13" s="25"/>
      <c r="O13" s="28">
        <f t="shared" si="4"/>
        <v>0</v>
      </c>
      <c r="P13" s="29">
        <f t="shared" si="5"/>
        <v>71.42857142857143</v>
      </c>
      <c r="Q13" s="78">
        <f t="shared" si="6"/>
        <v>66.66666666666666</v>
      </c>
      <c r="R13" s="130">
        <f t="shared" si="7"/>
        <v>4.133333333333334</v>
      </c>
    </row>
    <row r="14" spans="1:18" s="19" customFormat="1" ht="25.5" customHeight="1">
      <c r="A14" s="25">
        <v>4</v>
      </c>
      <c r="B14" s="96" t="s">
        <v>31</v>
      </c>
      <c r="C14" s="24">
        <v>3</v>
      </c>
      <c r="D14" s="129" t="s">
        <v>58</v>
      </c>
      <c r="E14" s="26">
        <v>21</v>
      </c>
      <c r="F14" s="27">
        <v>21</v>
      </c>
      <c r="G14" s="28">
        <f t="shared" si="0"/>
        <v>100</v>
      </c>
      <c r="H14" s="26">
        <v>1</v>
      </c>
      <c r="I14" s="28">
        <f t="shared" si="1"/>
        <v>4.761904761904762</v>
      </c>
      <c r="J14" s="26">
        <v>8</v>
      </c>
      <c r="K14" s="28">
        <f t="shared" si="2"/>
        <v>38.095238095238095</v>
      </c>
      <c r="L14" s="26">
        <v>12</v>
      </c>
      <c r="M14" s="28">
        <f t="shared" si="3"/>
        <v>57.142857142857146</v>
      </c>
      <c r="N14" s="25"/>
      <c r="O14" s="28">
        <f t="shared" si="4"/>
        <v>0</v>
      </c>
      <c r="P14" s="29">
        <f t="shared" si="5"/>
        <v>100</v>
      </c>
      <c r="Q14" s="78">
        <f t="shared" si="6"/>
        <v>42.857142857142854</v>
      </c>
      <c r="R14" s="130">
        <f t="shared" si="7"/>
        <v>3.4761904761904763</v>
      </c>
    </row>
    <row r="15" spans="1:18" s="70" customFormat="1" ht="25.5" customHeight="1">
      <c r="A15" s="25">
        <v>5</v>
      </c>
      <c r="B15" s="75" t="s">
        <v>34</v>
      </c>
      <c r="C15" s="24">
        <v>3</v>
      </c>
      <c r="D15" s="129" t="s">
        <v>58</v>
      </c>
      <c r="E15" s="26">
        <v>21</v>
      </c>
      <c r="F15" s="27">
        <v>21</v>
      </c>
      <c r="G15" s="28">
        <f t="shared" si="0"/>
        <v>100</v>
      </c>
      <c r="H15" s="26">
        <v>1</v>
      </c>
      <c r="I15" s="28">
        <f t="shared" si="1"/>
        <v>4.761904761904762</v>
      </c>
      <c r="J15" s="26">
        <v>20</v>
      </c>
      <c r="K15" s="28">
        <f t="shared" si="2"/>
        <v>95.23809523809524</v>
      </c>
      <c r="L15" s="26"/>
      <c r="M15" s="28">
        <f t="shared" si="3"/>
        <v>0</v>
      </c>
      <c r="N15" s="25"/>
      <c r="O15" s="28">
        <f t="shared" si="4"/>
        <v>0</v>
      </c>
      <c r="P15" s="29">
        <f t="shared" si="5"/>
        <v>100</v>
      </c>
      <c r="Q15" s="78">
        <f t="shared" si="6"/>
        <v>100</v>
      </c>
      <c r="R15" s="130">
        <f t="shared" si="7"/>
        <v>4.0476190476190474</v>
      </c>
    </row>
    <row r="16" spans="1:18" s="19" customFormat="1" ht="25.5" customHeight="1">
      <c r="A16" s="25">
        <v>6</v>
      </c>
      <c r="B16" s="71" t="s">
        <v>26</v>
      </c>
      <c r="C16" s="24">
        <v>3</v>
      </c>
      <c r="D16" s="129" t="s">
        <v>58</v>
      </c>
      <c r="E16" s="26">
        <v>21</v>
      </c>
      <c r="F16" s="27">
        <v>21</v>
      </c>
      <c r="G16" s="28">
        <f t="shared" si="0"/>
        <v>100</v>
      </c>
      <c r="H16" s="26"/>
      <c r="I16" s="28">
        <f t="shared" si="1"/>
        <v>0</v>
      </c>
      <c r="J16" s="26">
        <v>11</v>
      </c>
      <c r="K16" s="28">
        <f t="shared" si="2"/>
        <v>52.38095238095238</v>
      </c>
      <c r="L16" s="26">
        <v>10</v>
      </c>
      <c r="M16" s="28">
        <f t="shared" si="3"/>
        <v>47.61904761904762</v>
      </c>
      <c r="N16" s="25"/>
      <c r="O16" s="28">
        <f>N16*100/E16</f>
        <v>0</v>
      </c>
      <c r="P16" s="29">
        <f t="shared" si="5"/>
        <v>100</v>
      </c>
      <c r="Q16" s="78">
        <f t="shared" si="6"/>
        <v>52.38095238095239</v>
      </c>
      <c r="R16" s="130">
        <f t="shared" si="7"/>
        <v>3.5238095238095237</v>
      </c>
    </row>
    <row r="17" spans="1:18" s="19" customFormat="1" ht="25.5" customHeight="1">
      <c r="A17" s="25">
        <v>7</v>
      </c>
      <c r="B17" s="98" t="s">
        <v>27</v>
      </c>
      <c r="C17" s="24">
        <v>3</v>
      </c>
      <c r="D17" s="129" t="s">
        <v>58</v>
      </c>
      <c r="E17" s="26">
        <v>21</v>
      </c>
      <c r="F17" s="27">
        <v>19</v>
      </c>
      <c r="G17" s="28">
        <f t="shared" si="0"/>
        <v>90.47619047619048</v>
      </c>
      <c r="H17" s="26">
        <v>2</v>
      </c>
      <c r="I17" s="28">
        <f t="shared" si="1"/>
        <v>9.523809523809524</v>
      </c>
      <c r="J17" s="26">
        <v>17</v>
      </c>
      <c r="K17" s="28">
        <f t="shared" si="2"/>
        <v>80.95238095238095</v>
      </c>
      <c r="L17" s="26"/>
      <c r="M17" s="28">
        <f t="shared" si="3"/>
        <v>0</v>
      </c>
      <c r="N17" s="25"/>
      <c r="O17" s="28">
        <f t="shared" si="4"/>
        <v>0</v>
      </c>
      <c r="P17" s="29">
        <f t="shared" si="5"/>
        <v>90.47619047619048</v>
      </c>
      <c r="Q17" s="78">
        <f t="shared" si="6"/>
        <v>90.47619047619048</v>
      </c>
      <c r="R17" s="130">
        <f t="shared" si="7"/>
        <v>4.105263157894737</v>
      </c>
    </row>
    <row r="18" spans="1:18" s="19" customFormat="1" ht="25.5" customHeight="1">
      <c r="A18" s="54">
        <v>8</v>
      </c>
      <c r="B18" s="75" t="s">
        <v>29</v>
      </c>
      <c r="C18" s="103">
        <v>3</v>
      </c>
      <c r="D18" s="129" t="s">
        <v>58</v>
      </c>
      <c r="E18" s="26">
        <v>21</v>
      </c>
      <c r="F18" s="27">
        <v>17</v>
      </c>
      <c r="G18" s="56">
        <f t="shared" si="0"/>
        <v>80.95238095238095</v>
      </c>
      <c r="H18" s="55"/>
      <c r="I18" s="56">
        <f t="shared" si="1"/>
        <v>0</v>
      </c>
      <c r="J18" s="55">
        <v>8</v>
      </c>
      <c r="K18" s="56">
        <f t="shared" si="2"/>
        <v>38.095238095238095</v>
      </c>
      <c r="L18" s="55">
        <v>9</v>
      </c>
      <c r="M18" s="56">
        <f t="shared" si="3"/>
        <v>42.857142857142854</v>
      </c>
      <c r="N18" s="54"/>
      <c r="O18" s="56">
        <f t="shared" si="4"/>
        <v>0</v>
      </c>
      <c r="P18" s="57">
        <f t="shared" si="5"/>
        <v>80.95238095238095</v>
      </c>
      <c r="Q18" s="79">
        <f t="shared" si="6"/>
        <v>38.095238095238095</v>
      </c>
      <c r="R18" s="130">
        <f>(H18*5+J18*4+L18*3+N18*2)/(H18+J18+L18+N18)</f>
        <v>3.4705882352941178</v>
      </c>
    </row>
    <row r="19" spans="1:18" s="19" customFormat="1" ht="25.5" customHeight="1" thickBot="1">
      <c r="A19" s="102">
        <v>9</v>
      </c>
      <c r="B19" s="71" t="s">
        <v>24</v>
      </c>
      <c r="C19" s="25">
        <v>3</v>
      </c>
      <c r="D19" s="129" t="s">
        <v>58</v>
      </c>
      <c r="E19" s="26">
        <v>21</v>
      </c>
      <c r="F19" s="27">
        <v>18</v>
      </c>
      <c r="G19" s="56">
        <f t="shared" si="0"/>
        <v>85.71428571428571</v>
      </c>
      <c r="H19" s="26">
        <v>3</v>
      </c>
      <c r="I19" s="56">
        <f t="shared" si="1"/>
        <v>14.285714285714286</v>
      </c>
      <c r="J19" s="26">
        <v>11</v>
      </c>
      <c r="K19" s="56">
        <f t="shared" si="2"/>
        <v>52.38095238095238</v>
      </c>
      <c r="L19" s="26">
        <v>4</v>
      </c>
      <c r="M19" s="56">
        <f t="shared" si="3"/>
        <v>19.047619047619047</v>
      </c>
      <c r="N19" s="25"/>
      <c r="O19" s="56">
        <f t="shared" si="4"/>
        <v>0</v>
      </c>
      <c r="P19" s="57">
        <f t="shared" si="5"/>
        <v>85.71428571428571</v>
      </c>
      <c r="Q19" s="79">
        <f t="shared" si="6"/>
        <v>66.66666666666666</v>
      </c>
      <c r="R19" s="130">
        <f>(H19*5+J19*4+L19*3+N19*2)/(H19+J19+L19+N19)</f>
        <v>3.9444444444444446</v>
      </c>
    </row>
    <row r="20" spans="1:18" s="19" customFormat="1" ht="15" customHeight="1" hidden="1" thickBot="1">
      <c r="A20" s="85">
        <v>10</v>
      </c>
      <c r="B20" s="101"/>
      <c r="C20" s="24"/>
      <c r="D20" s="25"/>
      <c r="E20" s="26"/>
      <c r="F20" s="27"/>
      <c r="G20" s="28"/>
      <c r="H20" s="26"/>
      <c r="I20" s="28"/>
      <c r="J20" s="26"/>
      <c r="K20" s="28"/>
      <c r="L20" s="26"/>
      <c r="M20" s="28"/>
      <c r="N20" s="25"/>
      <c r="O20" s="28"/>
      <c r="P20" s="29"/>
      <c r="Q20" s="78"/>
      <c r="R20" s="81"/>
    </row>
    <row r="21" spans="1:18" s="19" customFormat="1" ht="25.5" customHeight="1" hidden="1">
      <c r="A21" s="58">
        <v>11</v>
      </c>
      <c r="B21" s="60"/>
      <c r="C21" s="24"/>
      <c r="D21" s="25"/>
      <c r="E21" s="26"/>
      <c r="F21" s="27"/>
      <c r="G21" s="28"/>
      <c r="H21" s="25"/>
      <c r="I21" s="28"/>
      <c r="J21" s="25"/>
      <c r="K21" s="28"/>
      <c r="L21" s="25"/>
      <c r="M21" s="28"/>
      <c r="N21" s="25"/>
      <c r="O21" s="28"/>
      <c r="P21" s="29"/>
      <c r="Q21" s="78"/>
      <c r="R21" s="81"/>
    </row>
    <row r="22" spans="1:18" s="19" customFormat="1" ht="26.25" customHeight="1" hidden="1" thickBot="1">
      <c r="A22" s="59">
        <v>12</v>
      </c>
      <c r="B22" s="61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0"/>
      <c r="R22" s="82"/>
    </row>
    <row r="23" spans="1:19" s="19" customFormat="1" ht="15.75" thickBot="1">
      <c r="A23" s="124"/>
      <c r="B23" s="65" t="s">
        <v>13</v>
      </c>
      <c r="C23" s="30"/>
      <c r="D23" s="64"/>
      <c r="E23" s="66">
        <f>SUM(E11:E22)</f>
        <v>189</v>
      </c>
      <c r="F23" s="67">
        <f>SUM(F11:F22)</f>
        <v>172</v>
      </c>
      <c r="G23" s="31">
        <f>F23/E23*100</f>
        <v>91.005291005291</v>
      </c>
      <c r="H23" s="63">
        <f>SUM(H11:H22)</f>
        <v>17</v>
      </c>
      <c r="I23" s="31">
        <f>H23*100/E23</f>
        <v>8.994708994708995</v>
      </c>
      <c r="J23" s="63">
        <f>SUM(J11:J22)</f>
        <v>112</v>
      </c>
      <c r="K23" s="68">
        <f>J23*100/E23</f>
        <v>59.25925925925926</v>
      </c>
      <c r="L23" s="66">
        <f>SUM(L11:L22)</f>
        <v>43</v>
      </c>
      <c r="M23" s="68">
        <f>L23*100/E23</f>
        <v>22.75132275132275</v>
      </c>
      <c r="N23" s="66">
        <f>SUM(N11:N22)</f>
        <v>0</v>
      </c>
      <c r="O23" s="68">
        <f>N23*100/E23</f>
        <v>0</v>
      </c>
      <c r="P23" s="69">
        <f>(H23+J23+L23)/E23*100</f>
        <v>91.005291005291</v>
      </c>
      <c r="Q23" s="69">
        <f>(H23+J23)/E23*100</f>
        <v>68.25396825396825</v>
      </c>
      <c r="R23" s="92">
        <f>SUM(R11:R19)/9</f>
        <v>3.8590359340617337</v>
      </c>
      <c r="S23" s="123"/>
    </row>
    <row r="24" spans="1:18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  <c r="R24" s="125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17"/>
      <c r="G28" s="11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2"/>
      <c r="G29" s="7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2"/>
      <c r="G30" s="7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17"/>
      <c r="G32" s="117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21:D21 A11:A20 E20:E22 C20:D20 C11:E19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1:Q5 A7:Q7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1:B17" name="Диапазон1_1_1"/>
    <protectedRange sqref="B18" name="Диапазон1_3"/>
    <protectedRange sqref="B19:B20" name="Диапазон1_2_1"/>
  </protectedRanges>
  <mergeCells count="19"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  <mergeCell ref="F28:G28"/>
    <mergeCell ref="F32:G32"/>
    <mergeCell ref="P8:P9"/>
    <mergeCell ref="Q8:Q9"/>
    <mergeCell ref="R8:R9"/>
    <mergeCell ref="H9:I9"/>
    <mergeCell ref="J9:K9"/>
    <mergeCell ref="L9:M9"/>
    <mergeCell ref="N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T23" sqref="T23"/>
    </sheetView>
  </sheetViews>
  <sheetFormatPr defaultColWidth="9.00390625" defaultRowHeight="12.75"/>
  <cols>
    <col min="1" max="1" width="4.00390625" style="0" customWidth="1"/>
    <col min="2" max="2" width="43.375" style="0" customWidth="1"/>
    <col min="3" max="3" width="5.125" style="0" customWidth="1"/>
    <col min="4" max="4" width="11.625" style="0" customWidth="1"/>
    <col min="5" max="5" width="6.00390625" style="1" customWidth="1"/>
    <col min="6" max="6" width="5.875" style="0" customWidth="1"/>
    <col min="7" max="7" width="6.875" style="0" customWidth="1"/>
    <col min="8" max="8" width="5.00390625" style="0" customWidth="1"/>
    <col min="9" max="9" width="5.625" style="0" customWidth="1"/>
    <col min="10" max="10" width="5.125" style="0" customWidth="1"/>
    <col min="11" max="11" width="6.00390625" style="0" customWidth="1"/>
    <col min="12" max="12" width="5.00390625" style="0" customWidth="1"/>
    <col min="13" max="13" width="5.75390625" style="0" customWidth="1"/>
    <col min="14" max="14" width="4.625" style="0" customWidth="1"/>
    <col min="15" max="15" width="6.125" style="0" customWidth="1"/>
    <col min="16" max="16" width="10.375" style="0" customWidth="1"/>
    <col min="17" max="17" width="9.625" style="0" customWidth="1"/>
    <col min="18" max="18" width="7.875" style="0" customWidth="1"/>
  </cols>
  <sheetData>
    <row r="1" spans="3:13" ht="18.75">
      <c r="C1" s="105" t="s">
        <v>19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3:14" ht="16.5">
      <c r="C2" s="106" t="s">
        <v>20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ht="20.25" customHeight="1">
      <c r="D3" s="4" t="s">
        <v>15</v>
      </c>
    </row>
    <row r="4" spans="3:15" s="9" customFormat="1" ht="18.75" customHeight="1">
      <c r="C4" s="107" t="s">
        <v>38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07" t="s">
        <v>21</v>
      </c>
      <c r="F6" s="107"/>
      <c r="G6" s="107"/>
      <c r="H6" s="107"/>
      <c r="I6" s="107"/>
      <c r="J6" s="107"/>
      <c r="K6" s="107"/>
      <c r="L6" s="107"/>
    </row>
    <row r="7" spans="5:6" s="5" customFormat="1" ht="12" customHeight="1">
      <c r="E7" s="11"/>
      <c r="F7" s="6"/>
    </row>
    <row r="8" spans="1:18" s="3" customFormat="1" ht="27" customHeight="1">
      <c r="A8" s="108" t="s">
        <v>0</v>
      </c>
      <c r="B8" s="110" t="s">
        <v>1</v>
      </c>
      <c r="C8" s="110" t="s">
        <v>2</v>
      </c>
      <c r="D8" s="108" t="s">
        <v>12</v>
      </c>
      <c r="E8" s="108" t="s">
        <v>14</v>
      </c>
      <c r="F8" s="112" t="s">
        <v>16</v>
      </c>
      <c r="G8" s="113"/>
      <c r="H8" s="114" t="s">
        <v>11</v>
      </c>
      <c r="I8" s="115"/>
      <c r="J8" s="115"/>
      <c r="K8" s="115"/>
      <c r="L8" s="115"/>
      <c r="M8" s="115"/>
      <c r="N8" s="115"/>
      <c r="O8" s="116"/>
      <c r="P8" s="108" t="s">
        <v>10</v>
      </c>
      <c r="Q8" s="118" t="s">
        <v>9</v>
      </c>
      <c r="R8" s="120" t="s">
        <v>18</v>
      </c>
    </row>
    <row r="9" spans="1:18" s="1" customFormat="1" ht="12.75">
      <c r="A9" s="109"/>
      <c r="B9" s="111"/>
      <c r="C9" s="111"/>
      <c r="D9" s="109"/>
      <c r="E9" s="109"/>
      <c r="F9" s="20" t="s">
        <v>4</v>
      </c>
      <c r="G9" s="21" t="s">
        <v>3</v>
      </c>
      <c r="H9" s="121" t="s">
        <v>5</v>
      </c>
      <c r="I9" s="122"/>
      <c r="J9" s="121" t="s">
        <v>6</v>
      </c>
      <c r="K9" s="122"/>
      <c r="L9" s="121" t="s">
        <v>7</v>
      </c>
      <c r="M9" s="122"/>
      <c r="N9" s="121" t="s">
        <v>8</v>
      </c>
      <c r="O9" s="122"/>
      <c r="P9" s="109"/>
      <c r="Q9" s="119"/>
      <c r="R9" s="120"/>
    </row>
    <row r="10" spans="1:18" s="1" customFormat="1" ht="12.75">
      <c r="A10" s="23">
        <v>1</v>
      </c>
      <c r="B10" s="5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77">
        <v>17</v>
      </c>
      <c r="R10" s="23">
        <v>18</v>
      </c>
    </row>
    <row r="11" spans="1:18" s="19" customFormat="1" ht="15">
      <c r="A11" s="25">
        <v>1</v>
      </c>
      <c r="B11" s="71" t="s">
        <v>40</v>
      </c>
      <c r="C11" s="24">
        <v>3</v>
      </c>
      <c r="D11" s="25" t="s">
        <v>39</v>
      </c>
      <c r="E11" s="26">
        <v>4</v>
      </c>
      <c r="F11" s="27">
        <v>4</v>
      </c>
      <c r="G11" s="28">
        <f aca="true" t="shared" si="0" ref="G11:G19">F11/E11*100</f>
        <v>100</v>
      </c>
      <c r="H11" s="26">
        <v>2</v>
      </c>
      <c r="I11" s="28">
        <f aca="true" t="shared" si="1" ref="I11:I19">H11*100/E11</f>
        <v>50</v>
      </c>
      <c r="J11" s="26">
        <v>2</v>
      </c>
      <c r="K11" s="28">
        <f aca="true" t="shared" si="2" ref="K11:K19">J11*100/E11</f>
        <v>50</v>
      </c>
      <c r="L11" s="26"/>
      <c r="M11" s="28">
        <f aca="true" t="shared" si="3" ref="M11:M19">L11*100/E11</f>
        <v>0</v>
      </c>
      <c r="N11" s="25"/>
      <c r="O11" s="28">
        <f aca="true" t="shared" si="4" ref="O11:O19">N11*100/E11</f>
        <v>0</v>
      </c>
      <c r="P11" s="29">
        <f aca="true" t="shared" si="5" ref="P11:P19">(H11+J11+L11)/E11*100</f>
        <v>100</v>
      </c>
      <c r="Q11" s="78">
        <f aca="true" t="shared" si="6" ref="Q11:Q19">(H11+J11)/E11*100</f>
        <v>100</v>
      </c>
      <c r="R11" s="84">
        <f aca="true" t="shared" si="7" ref="R11:R17">(H11*5+J11*4+L11*3+N11*2)/(H11+J11+L11+N11)</f>
        <v>4.5</v>
      </c>
    </row>
    <row r="12" spans="1:18" s="19" customFormat="1" ht="15">
      <c r="A12" s="25">
        <v>2</v>
      </c>
      <c r="B12" s="71" t="s">
        <v>30</v>
      </c>
      <c r="C12" s="24">
        <v>3</v>
      </c>
      <c r="D12" s="25" t="s">
        <v>39</v>
      </c>
      <c r="E12" s="26">
        <v>4</v>
      </c>
      <c r="F12" s="27">
        <v>4</v>
      </c>
      <c r="G12" s="28">
        <f t="shared" si="0"/>
        <v>100</v>
      </c>
      <c r="H12" s="26">
        <v>4</v>
      </c>
      <c r="I12" s="28">
        <f t="shared" si="1"/>
        <v>100</v>
      </c>
      <c r="J12" s="26"/>
      <c r="K12" s="28">
        <f t="shared" si="2"/>
        <v>0</v>
      </c>
      <c r="L12" s="26"/>
      <c r="M12" s="28">
        <f t="shared" si="3"/>
        <v>0</v>
      </c>
      <c r="N12" s="25"/>
      <c r="O12" s="28">
        <f t="shared" si="4"/>
        <v>0</v>
      </c>
      <c r="P12" s="29">
        <f t="shared" si="5"/>
        <v>100</v>
      </c>
      <c r="Q12" s="78">
        <f t="shared" si="6"/>
        <v>100</v>
      </c>
      <c r="R12" s="84">
        <f t="shared" si="7"/>
        <v>5</v>
      </c>
    </row>
    <row r="13" spans="1:18" s="19" customFormat="1" ht="15" customHeight="1">
      <c r="A13" s="25">
        <v>3</v>
      </c>
      <c r="B13" s="71" t="s">
        <v>41</v>
      </c>
      <c r="C13" s="24">
        <v>3</v>
      </c>
      <c r="D13" s="25" t="s">
        <v>39</v>
      </c>
      <c r="E13" s="26">
        <v>4</v>
      </c>
      <c r="F13" s="27">
        <v>4</v>
      </c>
      <c r="G13" s="28">
        <f t="shared" si="0"/>
        <v>100</v>
      </c>
      <c r="H13" s="26">
        <v>2</v>
      </c>
      <c r="I13" s="28">
        <f t="shared" si="1"/>
        <v>50</v>
      </c>
      <c r="J13" s="26">
        <v>2</v>
      </c>
      <c r="K13" s="28">
        <f t="shared" si="2"/>
        <v>50</v>
      </c>
      <c r="L13" s="26"/>
      <c r="M13" s="28">
        <f t="shared" si="3"/>
        <v>0</v>
      </c>
      <c r="N13" s="25"/>
      <c r="O13" s="28">
        <f t="shared" si="4"/>
        <v>0</v>
      </c>
      <c r="P13" s="29">
        <f t="shared" si="5"/>
        <v>100</v>
      </c>
      <c r="Q13" s="78">
        <f t="shared" si="6"/>
        <v>100</v>
      </c>
      <c r="R13" s="84">
        <f t="shared" si="7"/>
        <v>4.5</v>
      </c>
    </row>
    <row r="14" spans="1:18" s="19" customFormat="1" ht="15">
      <c r="A14" s="25">
        <v>4</v>
      </c>
      <c r="B14" s="96" t="s">
        <v>31</v>
      </c>
      <c r="C14" s="24">
        <v>3</v>
      </c>
      <c r="D14" s="25" t="s">
        <v>39</v>
      </c>
      <c r="E14" s="26">
        <v>4</v>
      </c>
      <c r="F14" s="27">
        <v>4</v>
      </c>
      <c r="G14" s="28">
        <f t="shared" si="0"/>
        <v>100</v>
      </c>
      <c r="H14" s="26"/>
      <c r="I14" s="28">
        <f t="shared" si="1"/>
        <v>0</v>
      </c>
      <c r="J14" s="26">
        <v>2</v>
      </c>
      <c r="K14" s="28">
        <f t="shared" si="2"/>
        <v>50</v>
      </c>
      <c r="L14" s="26">
        <v>2</v>
      </c>
      <c r="M14" s="28">
        <f t="shared" si="3"/>
        <v>50</v>
      </c>
      <c r="N14" s="25"/>
      <c r="O14" s="28">
        <f t="shared" si="4"/>
        <v>0</v>
      </c>
      <c r="P14" s="29">
        <f t="shared" si="5"/>
        <v>100</v>
      </c>
      <c r="Q14" s="78">
        <f t="shared" si="6"/>
        <v>50</v>
      </c>
      <c r="R14" s="84">
        <f t="shared" si="7"/>
        <v>3.5</v>
      </c>
    </row>
    <row r="15" spans="1:18" s="70" customFormat="1" ht="15">
      <c r="A15" s="25">
        <v>5</v>
      </c>
      <c r="B15" s="75" t="s">
        <v>25</v>
      </c>
      <c r="C15" s="24">
        <v>3</v>
      </c>
      <c r="D15" s="25" t="s">
        <v>39</v>
      </c>
      <c r="E15" s="26">
        <v>4</v>
      </c>
      <c r="F15" s="27">
        <v>4</v>
      </c>
      <c r="G15" s="28">
        <f t="shared" si="0"/>
        <v>100</v>
      </c>
      <c r="H15" s="26">
        <v>2</v>
      </c>
      <c r="I15" s="28">
        <f t="shared" si="1"/>
        <v>50</v>
      </c>
      <c r="J15" s="26">
        <v>2</v>
      </c>
      <c r="K15" s="28">
        <f t="shared" si="2"/>
        <v>50</v>
      </c>
      <c r="L15" s="26"/>
      <c r="M15" s="28">
        <f t="shared" si="3"/>
        <v>0</v>
      </c>
      <c r="N15" s="25"/>
      <c r="O15" s="28">
        <f t="shared" si="4"/>
        <v>0</v>
      </c>
      <c r="P15" s="29">
        <f t="shared" si="5"/>
        <v>100</v>
      </c>
      <c r="Q15" s="78">
        <f t="shared" si="6"/>
        <v>100</v>
      </c>
      <c r="R15" s="84">
        <f t="shared" si="7"/>
        <v>4.5</v>
      </c>
    </row>
    <row r="16" spans="1:18" s="19" customFormat="1" ht="18" customHeight="1">
      <c r="A16" s="25">
        <v>6</v>
      </c>
      <c r="B16" s="71" t="s">
        <v>26</v>
      </c>
      <c r="C16" s="24">
        <v>3</v>
      </c>
      <c r="D16" s="25" t="s">
        <v>39</v>
      </c>
      <c r="E16" s="26">
        <v>4</v>
      </c>
      <c r="F16" s="27">
        <v>4</v>
      </c>
      <c r="G16" s="28">
        <f t="shared" si="0"/>
        <v>100</v>
      </c>
      <c r="H16" s="26">
        <v>1</v>
      </c>
      <c r="I16" s="28">
        <f t="shared" si="1"/>
        <v>25</v>
      </c>
      <c r="J16" s="26">
        <v>1</v>
      </c>
      <c r="K16" s="28">
        <f t="shared" si="2"/>
        <v>25</v>
      </c>
      <c r="L16" s="26">
        <v>2</v>
      </c>
      <c r="M16" s="28">
        <f t="shared" si="3"/>
        <v>50</v>
      </c>
      <c r="N16" s="25"/>
      <c r="O16" s="28">
        <f>N16*100/E16</f>
        <v>0</v>
      </c>
      <c r="P16" s="29">
        <f t="shared" si="5"/>
        <v>100</v>
      </c>
      <c r="Q16" s="78">
        <f t="shared" si="6"/>
        <v>50</v>
      </c>
      <c r="R16" s="84">
        <f t="shared" si="7"/>
        <v>3.75</v>
      </c>
    </row>
    <row r="17" spans="1:18" s="19" customFormat="1" ht="15">
      <c r="A17" s="25">
        <v>7</v>
      </c>
      <c r="B17" s="98" t="s">
        <v>27</v>
      </c>
      <c r="C17" s="24">
        <v>3</v>
      </c>
      <c r="D17" s="25" t="s">
        <v>39</v>
      </c>
      <c r="E17" s="26">
        <v>4</v>
      </c>
      <c r="F17" s="27">
        <v>4</v>
      </c>
      <c r="G17" s="28">
        <f t="shared" si="0"/>
        <v>100</v>
      </c>
      <c r="H17" s="26">
        <v>2</v>
      </c>
      <c r="I17" s="28">
        <f t="shared" si="1"/>
        <v>50</v>
      </c>
      <c r="J17" s="26">
        <v>2</v>
      </c>
      <c r="K17" s="28">
        <f t="shared" si="2"/>
        <v>50</v>
      </c>
      <c r="L17" s="26"/>
      <c r="M17" s="28">
        <f t="shared" si="3"/>
        <v>0</v>
      </c>
      <c r="N17" s="25"/>
      <c r="O17" s="28">
        <f t="shared" si="4"/>
        <v>0</v>
      </c>
      <c r="P17" s="29">
        <f t="shared" si="5"/>
        <v>100</v>
      </c>
      <c r="Q17" s="78">
        <f t="shared" si="6"/>
        <v>100</v>
      </c>
      <c r="R17" s="84">
        <f t="shared" si="7"/>
        <v>4.5</v>
      </c>
    </row>
    <row r="18" spans="1:18" s="19" customFormat="1" ht="15" customHeight="1">
      <c r="A18" s="25">
        <v>8</v>
      </c>
      <c r="B18" s="75" t="s">
        <v>29</v>
      </c>
      <c r="C18" s="25">
        <v>3</v>
      </c>
      <c r="D18" s="25" t="s">
        <v>39</v>
      </c>
      <c r="E18" s="26">
        <v>4</v>
      </c>
      <c r="F18" s="27">
        <v>4</v>
      </c>
      <c r="G18" s="28">
        <f t="shared" si="0"/>
        <v>100</v>
      </c>
      <c r="H18" s="26">
        <v>2</v>
      </c>
      <c r="I18" s="28">
        <f t="shared" si="1"/>
        <v>50</v>
      </c>
      <c r="J18" s="26">
        <v>1</v>
      </c>
      <c r="K18" s="28">
        <f t="shared" si="2"/>
        <v>25</v>
      </c>
      <c r="L18" s="26">
        <v>1</v>
      </c>
      <c r="M18" s="28">
        <f t="shared" si="3"/>
        <v>25</v>
      </c>
      <c r="N18" s="25"/>
      <c r="O18" s="28">
        <f t="shared" si="4"/>
        <v>0</v>
      </c>
      <c r="P18" s="29">
        <f t="shared" si="5"/>
        <v>100</v>
      </c>
      <c r="Q18" s="29">
        <f t="shared" si="6"/>
        <v>75</v>
      </c>
      <c r="R18" s="84">
        <f>(H18*5+J18*4+L18*3+N18*2)/(H18+J18+L18+N18)</f>
        <v>4.25</v>
      </c>
    </row>
    <row r="19" spans="1:18" s="19" customFormat="1" ht="15" customHeight="1" thickBot="1">
      <c r="A19" s="102">
        <v>9</v>
      </c>
      <c r="B19" s="99" t="s">
        <v>42</v>
      </c>
      <c r="C19" s="25">
        <v>3</v>
      </c>
      <c r="D19" s="25" t="s">
        <v>39</v>
      </c>
      <c r="E19" s="26">
        <v>4</v>
      </c>
      <c r="F19" s="27">
        <v>4</v>
      </c>
      <c r="G19" s="28">
        <f t="shared" si="0"/>
        <v>100</v>
      </c>
      <c r="H19" s="87">
        <v>2</v>
      </c>
      <c r="I19" s="28">
        <f t="shared" si="1"/>
        <v>50</v>
      </c>
      <c r="J19" s="87">
        <v>2</v>
      </c>
      <c r="K19" s="28">
        <f t="shared" si="2"/>
        <v>50</v>
      </c>
      <c r="L19" s="87"/>
      <c r="M19" s="28">
        <f t="shared" si="3"/>
        <v>0</v>
      </c>
      <c r="N19" s="86"/>
      <c r="O19" s="28">
        <f t="shared" si="4"/>
        <v>0</v>
      </c>
      <c r="P19" s="29">
        <f t="shared" si="5"/>
        <v>100</v>
      </c>
      <c r="Q19" s="29">
        <f t="shared" si="6"/>
        <v>100</v>
      </c>
      <c r="R19" s="84">
        <f>(H19*5+J19*4+L19*3+N19*2)/(H19+J19+L19+N19)</f>
        <v>4.5</v>
      </c>
    </row>
    <row r="20" spans="1:18" s="19" customFormat="1" ht="15" customHeight="1" hidden="1">
      <c r="A20" s="58">
        <v>10</v>
      </c>
      <c r="B20" s="60"/>
      <c r="C20" s="24"/>
      <c r="D20" s="25"/>
      <c r="E20" s="26"/>
      <c r="F20" s="27"/>
      <c r="G20" s="28"/>
      <c r="H20" s="26"/>
      <c r="I20" s="28"/>
      <c r="J20" s="26"/>
      <c r="K20" s="28"/>
      <c r="L20" s="26"/>
      <c r="M20" s="28"/>
      <c r="N20" s="25"/>
      <c r="O20" s="28"/>
      <c r="P20" s="29"/>
      <c r="Q20" s="78"/>
      <c r="R20" s="81"/>
    </row>
    <row r="21" spans="1:18" s="19" customFormat="1" ht="15.75" customHeight="1" hidden="1">
      <c r="A21" s="58">
        <v>11</v>
      </c>
      <c r="B21" s="60"/>
      <c r="C21" s="24"/>
      <c r="D21" s="25"/>
      <c r="E21" s="26"/>
      <c r="F21" s="27"/>
      <c r="G21" s="28"/>
      <c r="H21" s="25"/>
      <c r="I21" s="28"/>
      <c r="J21" s="25"/>
      <c r="K21" s="28"/>
      <c r="L21" s="25"/>
      <c r="M21" s="28"/>
      <c r="N21" s="25"/>
      <c r="O21" s="28"/>
      <c r="P21" s="29"/>
      <c r="Q21" s="78"/>
      <c r="R21" s="81"/>
    </row>
    <row r="22" spans="1:18" s="19" customFormat="1" ht="15.75" hidden="1" thickBot="1">
      <c r="A22" s="59">
        <v>12</v>
      </c>
      <c r="B22" s="61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0"/>
      <c r="R22" s="82"/>
    </row>
    <row r="23" spans="1:19" s="19" customFormat="1" ht="15.75" thickBot="1">
      <c r="A23" s="124"/>
      <c r="B23" s="65" t="s">
        <v>13</v>
      </c>
      <c r="C23" s="30"/>
      <c r="D23" s="64"/>
      <c r="E23" s="66">
        <f>SUM(E11:E22)</f>
        <v>36</v>
      </c>
      <c r="F23" s="67">
        <f>SUM(F11:F22)</f>
        <v>36</v>
      </c>
      <c r="G23" s="31">
        <f>F23/E23*100</f>
        <v>100</v>
      </c>
      <c r="H23" s="63">
        <f>SUM(H11:H22)</f>
        <v>17</v>
      </c>
      <c r="I23" s="31">
        <f>H23*100/E23</f>
        <v>47.22222222222222</v>
      </c>
      <c r="J23" s="63">
        <f>SUM(J11:J22)</f>
        <v>14</v>
      </c>
      <c r="K23" s="68">
        <f>J23*100/E23</f>
        <v>38.888888888888886</v>
      </c>
      <c r="L23" s="66">
        <f>SUM(L11:L22)</f>
        <v>5</v>
      </c>
      <c r="M23" s="68">
        <f>L23*100/E23</f>
        <v>13.88888888888889</v>
      </c>
      <c r="N23" s="66">
        <f>SUM(N11:N22)</f>
        <v>0</v>
      </c>
      <c r="O23" s="68">
        <f>N23*100/E23</f>
        <v>0</v>
      </c>
      <c r="P23" s="69">
        <f>(H23+J23+L23)/E23*100</f>
        <v>100</v>
      </c>
      <c r="Q23" s="69">
        <f>(H23+J23)/E23*100</f>
        <v>86.11111111111111</v>
      </c>
      <c r="R23" s="92">
        <f>SUM(R11:R19)/9</f>
        <v>4.333333333333333</v>
      </c>
      <c r="S23" s="74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17"/>
      <c r="G28" s="11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2"/>
      <c r="G29" s="7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2"/>
      <c r="G30" s="7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17"/>
      <c r="G32" s="117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20:D21 A11:A18 C11:E18 E20:E22 A19:E19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C4 A7:Q7 A1:B5 E1:Q5 C1:D3 C5:D5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1:B16" name="Диапазон1_1_1"/>
    <protectedRange sqref="B17" name="Диапазон1_1_1_1"/>
    <protectedRange sqref="B18" name="Диапазон1_3"/>
  </protectedRanges>
  <mergeCells count="20"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  <mergeCell ref="F28:G28"/>
    <mergeCell ref="F32:G32"/>
    <mergeCell ref="C4:O4"/>
    <mergeCell ref="P8:P9"/>
    <mergeCell ref="Q8:Q9"/>
    <mergeCell ref="R8:R9"/>
    <mergeCell ref="H9:I9"/>
    <mergeCell ref="J9:K9"/>
    <mergeCell ref="L9:M9"/>
    <mergeCell ref="N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00390625" style="0" customWidth="1"/>
    <col min="2" max="2" width="34.875" style="0" customWidth="1"/>
    <col min="3" max="3" width="5.125" style="0" customWidth="1"/>
    <col min="4" max="4" width="10.875" style="0" customWidth="1"/>
    <col min="5" max="5" width="6.625" style="1" customWidth="1"/>
    <col min="6" max="6" width="5.875" style="0" customWidth="1"/>
    <col min="7" max="7" width="7.875" style="0" customWidth="1"/>
    <col min="8" max="8" width="5.875" style="0" customWidth="1"/>
    <col min="9" max="9" width="6.00390625" style="0" customWidth="1"/>
    <col min="10" max="10" width="5.75390625" style="0" customWidth="1"/>
    <col min="11" max="11" width="6.75390625" style="0" customWidth="1"/>
    <col min="12" max="12" width="5.75390625" style="0" customWidth="1"/>
    <col min="13" max="13" width="6.00390625" style="0" customWidth="1"/>
    <col min="14" max="14" width="5.375" style="0" customWidth="1"/>
    <col min="15" max="15" width="6.625" style="0" customWidth="1"/>
    <col min="16" max="16" width="10.125" style="0" customWidth="1"/>
    <col min="17" max="17" width="9.875" style="0" customWidth="1"/>
  </cols>
  <sheetData>
    <row r="1" spans="3:13" ht="18.75">
      <c r="C1" s="105" t="s">
        <v>19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3:14" ht="16.5">
      <c r="C2" s="106" t="s">
        <v>20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ht="20.25" customHeight="1">
      <c r="D3" s="4" t="s">
        <v>15</v>
      </c>
    </row>
    <row r="4" spans="3:11" s="9" customFormat="1" ht="18.75" customHeight="1">
      <c r="C4" s="17"/>
      <c r="D4" s="12" t="s">
        <v>43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07" t="s">
        <v>21</v>
      </c>
      <c r="F6" s="107"/>
      <c r="G6" s="107"/>
      <c r="H6" s="107"/>
      <c r="I6" s="107"/>
      <c r="J6" s="107"/>
      <c r="K6" s="107"/>
      <c r="L6" s="107"/>
    </row>
    <row r="7" spans="5:6" s="5" customFormat="1" ht="12" customHeight="1">
      <c r="E7" s="11"/>
      <c r="F7" s="6"/>
    </row>
    <row r="8" spans="1:18" s="3" customFormat="1" ht="27" customHeight="1">
      <c r="A8" s="108" t="s">
        <v>0</v>
      </c>
      <c r="B8" s="110" t="s">
        <v>1</v>
      </c>
      <c r="C8" s="110" t="s">
        <v>2</v>
      </c>
      <c r="D8" s="108" t="s">
        <v>12</v>
      </c>
      <c r="E8" s="108" t="s">
        <v>14</v>
      </c>
      <c r="F8" s="112" t="s">
        <v>16</v>
      </c>
      <c r="G8" s="113"/>
      <c r="H8" s="114" t="s">
        <v>11</v>
      </c>
      <c r="I8" s="115"/>
      <c r="J8" s="115"/>
      <c r="K8" s="115"/>
      <c r="L8" s="115"/>
      <c r="M8" s="115"/>
      <c r="N8" s="115"/>
      <c r="O8" s="116"/>
      <c r="P8" s="108" t="s">
        <v>10</v>
      </c>
      <c r="Q8" s="118" t="s">
        <v>9</v>
      </c>
      <c r="R8" s="120" t="s">
        <v>18</v>
      </c>
    </row>
    <row r="9" spans="1:18" s="1" customFormat="1" ht="12.75">
      <c r="A9" s="109"/>
      <c r="B9" s="111"/>
      <c r="C9" s="111"/>
      <c r="D9" s="109"/>
      <c r="E9" s="109"/>
      <c r="F9" s="20" t="s">
        <v>4</v>
      </c>
      <c r="G9" s="21" t="s">
        <v>3</v>
      </c>
      <c r="H9" s="121" t="s">
        <v>5</v>
      </c>
      <c r="I9" s="122"/>
      <c r="J9" s="121" t="s">
        <v>6</v>
      </c>
      <c r="K9" s="122"/>
      <c r="L9" s="121" t="s">
        <v>7</v>
      </c>
      <c r="M9" s="122"/>
      <c r="N9" s="121" t="s">
        <v>8</v>
      </c>
      <c r="O9" s="122"/>
      <c r="P9" s="109"/>
      <c r="Q9" s="119"/>
      <c r="R9" s="120"/>
    </row>
    <row r="10" spans="1:18" s="1" customFormat="1" ht="12.75">
      <c r="A10" s="23">
        <v>1</v>
      </c>
      <c r="B10" s="5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77">
        <v>17</v>
      </c>
      <c r="R10" s="23">
        <v>18</v>
      </c>
    </row>
    <row r="11" spans="1:18" s="19" customFormat="1" ht="15">
      <c r="A11" s="25">
        <v>1</v>
      </c>
      <c r="B11" s="93" t="s">
        <v>45</v>
      </c>
      <c r="C11" s="24">
        <v>3</v>
      </c>
      <c r="D11" s="25" t="s">
        <v>44</v>
      </c>
      <c r="E11" s="26">
        <v>4</v>
      </c>
      <c r="F11" s="27">
        <v>4</v>
      </c>
      <c r="G11" s="28">
        <f aca="true" t="shared" si="0" ref="G11:G21">F11/E11*100</f>
        <v>100</v>
      </c>
      <c r="H11" s="26">
        <v>1</v>
      </c>
      <c r="I11" s="28">
        <f aca="true" t="shared" si="1" ref="I11:I21">H11*100/E11</f>
        <v>25</v>
      </c>
      <c r="J11" s="26">
        <v>3</v>
      </c>
      <c r="K11" s="28">
        <f aca="true" t="shared" si="2" ref="K11:K21">J11*100/E11</f>
        <v>75</v>
      </c>
      <c r="L11" s="26"/>
      <c r="M11" s="28">
        <f aca="true" t="shared" si="3" ref="M11:M21">L11*100/E11</f>
        <v>0</v>
      </c>
      <c r="N11" s="25"/>
      <c r="O11" s="28">
        <f aca="true" t="shared" si="4" ref="O11:O21">N11*100/E11</f>
        <v>0</v>
      </c>
      <c r="P11" s="29">
        <f aca="true" t="shared" si="5" ref="P11:P21">(H11+J11+L11)/E11*100</f>
        <v>100</v>
      </c>
      <c r="Q11" s="78">
        <f aca="true" t="shared" si="6" ref="Q11:Q21">(H11+J11)/E11*100</f>
        <v>100</v>
      </c>
      <c r="R11" s="84">
        <f aca="true" t="shared" si="7" ref="R11:R17">(H11*5+J11*4+L11*3+N11*2)/(H11+J11+L11+N11)</f>
        <v>4.25</v>
      </c>
    </row>
    <row r="12" spans="1:18" s="19" customFormat="1" ht="15.75" customHeight="1">
      <c r="A12" s="25">
        <v>2</v>
      </c>
      <c r="B12" s="95" t="s">
        <v>46</v>
      </c>
      <c r="C12" s="24">
        <v>3</v>
      </c>
      <c r="D12" s="25" t="s">
        <v>44</v>
      </c>
      <c r="E12" s="26">
        <v>4</v>
      </c>
      <c r="F12" s="27">
        <v>4</v>
      </c>
      <c r="G12" s="28">
        <f t="shared" si="0"/>
        <v>100</v>
      </c>
      <c r="H12" s="26">
        <v>1</v>
      </c>
      <c r="I12" s="28">
        <f t="shared" si="1"/>
        <v>25</v>
      </c>
      <c r="J12" s="26">
        <v>3</v>
      </c>
      <c r="K12" s="28">
        <f t="shared" si="2"/>
        <v>75</v>
      </c>
      <c r="L12" s="26"/>
      <c r="M12" s="28">
        <f t="shared" si="3"/>
        <v>0</v>
      </c>
      <c r="N12" s="25"/>
      <c r="O12" s="28">
        <f t="shared" si="4"/>
        <v>0</v>
      </c>
      <c r="P12" s="29">
        <f t="shared" si="5"/>
        <v>100</v>
      </c>
      <c r="Q12" s="78">
        <f t="shared" si="6"/>
        <v>100</v>
      </c>
      <c r="R12" s="84">
        <f t="shared" si="7"/>
        <v>4.25</v>
      </c>
    </row>
    <row r="13" spans="1:18" s="19" customFormat="1" ht="15" customHeight="1">
      <c r="A13" s="25">
        <v>3</v>
      </c>
      <c r="B13" s="95" t="s">
        <v>47</v>
      </c>
      <c r="C13" s="24">
        <v>3</v>
      </c>
      <c r="D13" s="25" t="s">
        <v>44</v>
      </c>
      <c r="E13" s="26">
        <v>4</v>
      </c>
      <c r="F13" s="27">
        <v>4</v>
      </c>
      <c r="G13" s="28">
        <f t="shared" si="0"/>
        <v>100</v>
      </c>
      <c r="H13" s="26">
        <v>1</v>
      </c>
      <c r="I13" s="28">
        <f t="shared" si="1"/>
        <v>25</v>
      </c>
      <c r="J13" s="26">
        <v>3</v>
      </c>
      <c r="K13" s="28">
        <f t="shared" si="2"/>
        <v>75</v>
      </c>
      <c r="L13" s="26"/>
      <c r="M13" s="28">
        <f t="shared" si="3"/>
        <v>0</v>
      </c>
      <c r="N13" s="25"/>
      <c r="O13" s="28">
        <f t="shared" si="4"/>
        <v>0</v>
      </c>
      <c r="P13" s="29">
        <f t="shared" si="5"/>
        <v>100</v>
      </c>
      <c r="Q13" s="78">
        <f t="shared" si="6"/>
        <v>100</v>
      </c>
      <c r="R13" s="84">
        <f t="shared" si="7"/>
        <v>4.25</v>
      </c>
    </row>
    <row r="14" spans="1:18" s="19" customFormat="1" ht="15">
      <c r="A14" s="25">
        <v>4</v>
      </c>
      <c r="B14" s="93" t="s">
        <v>48</v>
      </c>
      <c r="C14" s="24">
        <v>3</v>
      </c>
      <c r="D14" s="25" t="s">
        <v>44</v>
      </c>
      <c r="E14" s="26">
        <v>4</v>
      </c>
      <c r="F14" s="27">
        <v>4</v>
      </c>
      <c r="G14" s="28">
        <f t="shared" si="0"/>
        <v>100</v>
      </c>
      <c r="H14" s="26">
        <v>1</v>
      </c>
      <c r="I14" s="28">
        <f t="shared" si="1"/>
        <v>25</v>
      </c>
      <c r="J14" s="26">
        <v>1</v>
      </c>
      <c r="K14" s="28">
        <f t="shared" si="2"/>
        <v>25</v>
      </c>
      <c r="L14" s="26">
        <v>2</v>
      </c>
      <c r="M14" s="28">
        <f t="shared" si="3"/>
        <v>50</v>
      </c>
      <c r="N14" s="25"/>
      <c r="O14" s="28">
        <f t="shared" si="4"/>
        <v>0</v>
      </c>
      <c r="P14" s="29">
        <f t="shared" si="5"/>
        <v>100</v>
      </c>
      <c r="Q14" s="78">
        <f t="shared" si="6"/>
        <v>50</v>
      </c>
      <c r="R14" s="84">
        <f t="shared" si="7"/>
        <v>3.75</v>
      </c>
    </row>
    <row r="15" spans="1:18" s="70" customFormat="1" ht="15">
      <c r="A15" s="25">
        <v>5</v>
      </c>
      <c r="B15" s="94" t="s">
        <v>49</v>
      </c>
      <c r="C15" s="24">
        <v>3</v>
      </c>
      <c r="D15" s="25" t="s">
        <v>44</v>
      </c>
      <c r="E15" s="26">
        <v>4</v>
      </c>
      <c r="F15" s="27">
        <v>4</v>
      </c>
      <c r="G15" s="28">
        <f t="shared" si="0"/>
        <v>100</v>
      </c>
      <c r="H15" s="26">
        <v>1</v>
      </c>
      <c r="I15" s="28">
        <f t="shared" si="1"/>
        <v>25</v>
      </c>
      <c r="J15" s="26">
        <v>3</v>
      </c>
      <c r="K15" s="28">
        <f t="shared" si="2"/>
        <v>75</v>
      </c>
      <c r="L15" s="26"/>
      <c r="M15" s="28">
        <f t="shared" si="3"/>
        <v>0</v>
      </c>
      <c r="N15" s="25"/>
      <c r="O15" s="28">
        <f t="shared" si="4"/>
        <v>0</v>
      </c>
      <c r="P15" s="29">
        <f t="shared" si="5"/>
        <v>100</v>
      </c>
      <c r="Q15" s="78">
        <f t="shared" si="6"/>
        <v>100</v>
      </c>
      <c r="R15" s="84">
        <f t="shared" si="7"/>
        <v>4.25</v>
      </c>
    </row>
    <row r="16" spans="1:18" s="19" customFormat="1" ht="15" customHeight="1">
      <c r="A16" s="25">
        <v>6</v>
      </c>
      <c r="B16" s="95" t="s">
        <v>26</v>
      </c>
      <c r="C16" s="24">
        <v>3</v>
      </c>
      <c r="D16" s="25" t="s">
        <v>44</v>
      </c>
      <c r="E16" s="26">
        <v>4</v>
      </c>
      <c r="F16" s="27">
        <v>4</v>
      </c>
      <c r="G16" s="28">
        <f t="shared" si="0"/>
        <v>100</v>
      </c>
      <c r="H16" s="26"/>
      <c r="I16" s="28">
        <f t="shared" si="1"/>
        <v>0</v>
      </c>
      <c r="J16" s="26">
        <v>3</v>
      </c>
      <c r="K16" s="28">
        <f t="shared" si="2"/>
        <v>75</v>
      </c>
      <c r="L16" s="26">
        <v>1</v>
      </c>
      <c r="M16" s="28">
        <f t="shared" si="3"/>
        <v>25</v>
      </c>
      <c r="N16" s="25"/>
      <c r="O16" s="28">
        <f>N16*100/E16</f>
        <v>0</v>
      </c>
      <c r="P16" s="29">
        <f t="shared" si="5"/>
        <v>100</v>
      </c>
      <c r="Q16" s="78">
        <f t="shared" si="6"/>
        <v>75</v>
      </c>
      <c r="R16" s="84">
        <f t="shared" si="7"/>
        <v>3.75</v>
      </c>
    </row>
    <row r="17" spans="1:18" s="19" customFormat="1" ht="15">
      <c r="A17" s="25">
        <v>7</v>
      </c>
      <c r="B17" s="95" t="s">
        <v>50</v>
      </c>
      <c r="C17" s="24">
        <v>3</v>
      </c>
      <c r="D17" s="25" t="s">
        <v>44</v>
      </c>
      <c r="E17" s="26">
        <v>4</v>
      </c>
      <c r="F17" s="27">
        <v>4</v>
      </c>
      <c r="G17" s="28">
        <f t="shared" si="0"/>
        <v>100</v>
      </c>
      <c r="H17" s="26">
        <v>1</v>
      </c>
      <c r="I17" s="28">
        <f t="shared" si="1"/>
        <v>25</v>
      </c>
      <c r="J17" s="26">
        <v>3</v>
      </c>
      <c r="K17" s="28">
        <f t="shared" si="2"/>
        <v>75</v>
      </c>
      <c r="L17" s="26"/>
      <c r="M17" s="28">
        <f t="shared" si="3"/>
        <v>0</v>
      </c>
      <c r="N17" s="25"/>
      <c r="O17" s="28">
        <f t="shared" si="4"/>
        <v>0</v>
      </c>
      <c r="P17" s="29">
        <f t="shared" si="5"/>
        <v>100</v>
      </c>
      <c r="Q17" s="78">
        <f t="shared" si="6"/>
        <v>100</v>
      </c>
      <c r="R17" s="84">
        <f t="shared" si="7"/>
        <v>4.25</v>
      </c>
    </row>
    <row r="18" spans="1:18" s="19" customFormat="1" ht="15">
      <c r="A18" s="25">
        <v>8</v>
      </c>
      <c r="B18" s="95" t="s">
        <v>51</v>
      </c>
      <c r="C18" s="24">
        <v>3</v>
      </c>
      <c r="D18" s="25" t="s">
        <v>44</v>
      </c>
      <c r="E18" s="26">
        <v>4</v>
      </c>
      <c r="F18" s="27">
        <v>4</v>
      </c>
      <c r="G18" s="28">
        <f t="shared" si="0"/>
        <v>100</v>
      </c>
      <c r="H18" s="26">
        <v>1</v>
      </c>
      <c r="I18" s="28">
        <f t="shared" si="1"/>
        <v>25</v>
      </c>
      <c r="J18" s="26"/>
      <c r="K18" s="28">
        <f t="shared" si="2"/>
        <v>0</v>
      </c>
      <c r="L18" s="26">
        <v>3</v>
      </c>
      <c r="M18" s="28">
        <f t="shared" si="3"/>
        <v>75</v>
      </c>
      <c r="N18" s="25"/>
      <c r="O18" s="28">
        <f t="shared" si="4"/>
        <v>0</v>
      </c>
      <c r="P18" s="29">
        <f t="shared" si="5"/>
        <v>100</v>
      </c>
      <c r="Q18" s="29">
        <f t="shared" si="6"/>
        <v>25</v>
      </c>
      <c r="R18" s="84">
        <f>(H18*5+J18*4+L18*3+N18*2)/(H18+J18+L18+N18)</f>
        <v>3.5</v>
      </c>
    </row>
    <row r="19" spans="1:18" s="19" customFormat="1" ht="15" customHeight="1">
      <c r="A19" s="127">
        <v>9</v>
      </c>
      <c r="B19" s="95" t="s">
        <v>52</v>
      </c>
      <c r="C19" s="24">
        <v>3</v>
      </c>
      <c r="D19" s="25" t="s">
        <v>44</v>
      </c>
      <c r="E19" s="26">
        <v>4</v>
      </c>
      <c r="F19" s="88">
        <v>4</v>
      </c>
      <c r="G19" s="89">
        <f t="shared" si="0"/>
        <v>100</v>
      </c>
      <c r="H19" s="87">
        <v>1</v>
      </c>
      <c r="I19" s="89">
        <f t="shared" si="1"/>
        <v>25</v>
      </c>
      <c r="J19" s="87">
        <v>3</v>
      </c>
      <c r="K19" s="89">
        <f t="shared" si="2"/>
        <v>75</v>
      </c>
      <c r="L19" s="87"/>
      <c r="M19" s="28">
        <f t="shared" si="3"/>
        <v>0</v>
      </c>
      <c r="N19" s="86"/>
      <c r="O19" s="28">
        <f t="shared" si="4"/>
        <v>0</v>
      </c>
      <c r="P19" s="90">
        <f t="shared" si="5"/>
        <v>100</v>
      </c>
      <c r="Q19" s="91">
        <f t="shared" si="6"/>
        <v>100</v>
      </c>
      <c r="R19" s="84">
        <f>(H19*5+J19*4+L19*3+N19*2)/(H19+J19+L19+N19)</f>
        <v>4.25</v>
      </c>
    </row>
    <row r="20" spans="1:18" s="19" customFormat="1" ht="15" customHeight="1">
      <c r="A20" s="102">
        <v>10</v>
      </c>
      <c r="B20" s="71" t="s">
        <v>25</v>
      </c>
      <c r="C20" s="24">
        <v>3</v>
      </c>
      <c r="D20" s="25" t="s">
        <v>44</v>
      </c>
      <c r="E20" s="26">
        <v>4</v>
      </c>
      <c r="F20" s="88">
        <v>4</v>
      </c>
      <c r="G20" s="89">
        <f t="shared" si="0"/>
        <v>100</v>
      </c>
      <c r="H20" s="26"/>
      <c r="I20" s="89">
        <f t="shared" si="1"/>
        <v>0</v>
      </c>
      <c r="J20" s="26">
        <v>4</v>
      </c>
      <c r="K20" s="89">
        <f t="shared" si="2"/>
        <v>100</v>
      </c>
      <c r="L20" s="26"/>
      <c r="M20" s="28">
        <f t="shared" si="3"/>
        <v>0</v>
      </c>
      <c r="N20" s="25"/>
      <c r="O20" s="28">
        <f t="shared" si="4"/>
        <v>0</v>
      </c>
      <c r="P20" s="90">
        <f t="shared" si="5"/>
        <v>100</v>
      </c>
      <c r="Q20" s="91">
        <f t="shared" si="6"/>
        <v>100</v>
      </c>
      <c r="R20" s="84">
        <f>(H20*5+J20*4+L20*3+N20*2)/(H20+J20+L20+N20)</f>
        <v>4</v>
      </c>
    </row>
    <row r="21" spans="1:18" s="19" customFormat="1" ht="15.75" customHeight="1" thickBot="1">
      <c r="A21" s="102">
        <v>11</v>
      </c>
      <c r="B21" s="100" t="s">
        <v>53</v>
      </c>
      <c r="C21" s="25">
        <v>3</v>
      </c>
      <c r="D21" s="25" t="s">
        <v>44</v>
      </c>
      <c r="E21" s="26">
        <v>4</v>
      </c>
      <c r="F21" s="27">
        <v>4</v>
      </c>
      <c r="G21" s="28">
        <f t="shared" si="0"/>
        <v>100</v>
      </c>
      <c r="H21" s="25">
        <v>1</v>
      </c>
      <c r="I21" s="89">
        <f t="shared" si="1"/>
        <v>25</v>
      </c>
      <c r="J21" s="25">
        <v>3</v>
      </c>
      <c r="K21" s="89">
        <f t="shared" si="2"/>
        <v>75</v>
      </c>
      <c r="L21" s="25"/>
      <c r="M21" s="28">
        <f t="shared" si="3"/>
        <v>0</v>
      </c>
      <c r="N21" s="25"/>
      <c r="O21" s="28">
        <f t="shared" si="4"/>
        <v>0</v>
      </c>
      <c r="P21" s="90">
        <f t="shared" si="5"/>
        <v>100</v>
      </c>
      <c r="Q21" s="91">
        <f t="shared" si="6"/>
        <v>100</v>
      </c>
      <c r="R21" s="84">
        <f>(H21*5+J21*4+L21*3+N21*2)/(H21+J21+L21+N21)</f>
        <v>4.25</v>
      </c>
    </row>
    <row r="22" spans="1:18" s="19" customFormat="1" ht="15.75" hidden="1" thickBot="1">
      <c r="A22" s="126">
        <v>12</v>
      </c>
      <c r="B22" s="61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0"/>
      <c r="R22" s="82"/>
    </row>
    <row r="23" spans="1:19" s="19" customFormat="1" ht="15.75" thickBot="1">
      <c r="A23" s="124"/>
      <c r="B23" s="65" t="s">
        <v>13</v>
      </c>
      <c r="C23" s="30"/>
      <c r="D23" s="64"/>
      <c r="E23" s="66">
        <f>SUM(E11:E22)</f>
        <v>44</v>
      </c>
      <c r="F23" s="67">
        <f>SUM(F11:F22)</f>
        <v>44</v>
      </c>
      <c r="G23" s="31">
        <f>F23/E23*100</f>
        <v>100</v>
      </c>
      <c r="H23" s="63">
        <f>SUM(H11:H22)</f>
        <v>9</v>
      </c>
      <c r="I23" s="31">
        <f>H23*100/E23</f>
        <v>20.454545454545453</v>
      </c>
      <c r="J23" s="63">
        <f>SUM(J11:J22)</f>
        <v>29</v>
      </c>
      <c r="K23" s="68">
        <f>J23*100/E23</f>
        <v>65.9090909090909</v>
      </c>
      <c r="L23" s="66">
        <f>SUM(L11:L22)</f>
        <v>6</v>
      </c>
      <c r="M23" s="68">
        <f>L23*100/E23</f>
        <v>13.636363636363637</v>
      </c>
      <c r="N23" s="66">
        <f>SUM(N11:N22)</f>
        <v>0</v>
      </c>
      <c r="O23" s="68">
        <f>N23*100/E23</f>
        <v>0</v>
      </c>
      <c r="P23" s="128">
        <f>(H23+J23+L23)/E23*100</f>
        <v>100</v>
      </c>
      <c r="Q23" s="69">
        <f>(H23+J23)/E23*100</f>
        <v>86.36363636363636</v>
      </c>
      <c r="R23" s="92">
        <f>SUM(R11:R21)/11</f>
        <v>4.068181818181818</v>
      </c>
      <c r="S23" s="74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17"/>
      <c r="G28" s="11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2"/>
      <c r="G29" s="7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2"/>
      <c r="G30" s="7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17"/>
      <c r="G32" s="117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11:A19 C11:E11 A20:C21 C12:C19 E12:E22 D12:D21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1:Q5 A7:Q7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1:B19" name="Диапазон1_1"/>
  </protectedRanges>
  <mergeCells count="19"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  <mergeCell ref="F28:G28"/>
    <mergeCell ref="F32:G32"/>
    <mergeCell ref="P8:P9"/>
    <mergeCell ref="Q8:Q9"/>
    <mergeCell ref="R8:R9"/>
    <mergeCell ref="H9:I9"/>
    <mergeCell ref="J9:K9"/>
    <mergeCell ref="L9:M9"/>
    <mergeCell ref="N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T18" sqref="T18"/>
    </sheetView>
  </sheetViews>
  <sheetFormatPr defaultColWidth="9.00390625" defaultRowHeight="12.75"/>
  <cols>
    <col min="1" max="1" width="4.00390625" style="0" customWidth="1"/>
    <col min="2" max="2" width="35.25390625" style="0" customWidth="1"/>
    <col min="3" max="3" width="5.125" style="0" customWidth="1"/>
    <col min="4" max="4" width="11.00390625" style="0" customWidth="1"/>
    <col min="5" max="5" width="6.875" style="1" customWidth="1"/>
    <col min="6" max="6" width="5.875" style="0" customWidth="1"/>
    <col min="7" max="7" width="7.125" style="0" customWidth="1"/>
    <col min="8" max="8" width="5.625" style="0" customWidth="1"/>
    <col min="9" max="9" width="6.00390625" style="0" customWidth="1"/>
    <col min="10" max="10" width="5.75390625" style="0" customWidth="1"/>
    <col min="11" max="11" width="6.75390625" style="0" customWidth="1"/>
    <col min="12" max="12" width="5.125" style="0" customWidth="1"/>
    <col min="13" max="13" width="5.625" style="0" customWidth="1"/>
    <col min="14" max="14" width="5.375" style="0" customWidth="1"/>
    <col min="15" max="15" width="6.125" style="0" customWidth="1"/>
    <col min="16" max="16" width="10.625" style="0" customWidth="1"/>
    <col min="17" max="17" width="9.875" style="0" customWidth="1"/>
  </cols>
  <sheetData>
    <row r="1" spans="3:13" ht="18.75">
      <c r="C1" s="105" t="s">
        <v>19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3:14" ht="16.5">
      <c r="C2" s="106" t="s">
        <v>20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ht="20.25" customHeight="1">
      <c r="D3" s="4" t="s">
        <v>15</v>
      </c>
    </row>
    <row r="4" spans="3:11" s="9" customFormat="1" ht="18.75" customHeight="1">
      <c r="C4" s="17"/>
      <c r="D4" s="12" t="s">
        <v>43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07" t="s">
        <v>21</v>
      </c>
      <c r="F6" s="107"/>
      <c r="G6" s="107"/>
      <c r="H6" s="107"/>
      <c r="I6" s="107"/>
      <c r="J6" s="107"/>
      <c r="K6" s="107"/>
      <c r="L6" s="107"/>
    </row>
    <row r="7" spans="5:6" s="5" customFormat="1" ht="12" customHeight="1">
      <c r="E7" s="11"/>
      <c r="F7" s="6"/>
    </row>
    <row r="8" spans="1:18" s="3" customFormat="1" ht="27" customHeight="1">
      <c r="A8" s="108" t="s">
        <v>0</v>
      </c>
      <c r="B8" s="110" t="s">
        <v>1</v>
      </c>
      <c r="C8" s="110" t="s">
        <v>2</v>
      </c>
      <c r="D8" s="108" t="s">
        <v>12</v>
      </c>
      <c r="E8" s="108" t="s">
        <v>14</v>
      </c>
      <c r="F8" s="112" t="s">
        <v>16</v>
      </c>
      <c r="G8" s="113"/>
      <c r="H8" s="114" t="s">
        <v>11</v>
      </c>
      <c r="I8" s="115"/>
      <c r="J8" s="115"/>
      <c r="K8" s="115"/>
      <c r="L8" s="115"/>
      <c r="M8" s="115"/>
      <c r="N8" s="115"/>
      <c r="O8" s="116"/>
      <c r="P8" s="108" t="s">
        <v>10</v>
      </c>
      <c r="Q8" s="118" t="s">
        <v>9</v>
      </c>
      <c r="R8" s="120" t="s">
        <v>18</v>
      </c>
    </row>
    <row r="9" spans="1:18" s="1" customFormat="1" ht="12.75">
      <c r="A9" s="109"/>
      <c r="B9" s="111"/>
      <c r="C9" s="111"/>
      <c r="D9" s="109"/>
      <c r="E9" s="109"/>
      <c r="F9" s="20" t="s">
        <v>4</v>
      </c>
      <c r="G9" s="21" t="s">
        <v>3</v>
      </c>
      <c r="H9" s="121" t="s">
        <v>5</v>
      </c>
      <c r="I9" s="122"/>
      <c r="J9" s="121" t="s">
        <v>6</v>
      </c>
      <c r="K9" s="122"/>
      <c r="L9" s="121" t="s">
        <v>7</v>
      </c>
      <c r="M9" s="122"/>
      <c r="N9" s="121" t="s">
        <v>8</v>
      </c>
      <c r="O9" s="122"/>
      <c r="P9" s="109"/>
      <c r="Q9" s="119"/>
      <c r="R9" s="120"/>
    </row>
    <row r="10" spans="1:18" s="1" customFormat="1" ht="12.75">
      <c r="A10" s="23">
        <v>1</v>
      </c>
      <c r="B10" s="5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77">
        <v>17</v>
      </c>
      <c r="R10" s="23">
        <v>18</v>
      </c>
    </row>
    <row r="11" spans="1:18" s="19" customFormat="1" ht="15">
      <c r="A11" s="25">
        <v>1</v>
      </c>
      <c r="B11" s="93" t="s">
        <v>45</v>
      </c>
      <c r="C11" s="24">
        <v>3</v>
      </c>
      <c r="D11" s="25" t="s">
        <v>54</v>
      </c>
      <c r="E11" s="26">
        <v>6</v>
      </c>
      <c r="F11" s="27">
        <v>5</v>
      </c>
      <c r="G11" s="28">
        <f aca="true" t="shared" si="0" ref="G11:G21">F11/E11*100</f>
        <v>83.33333333333334</v>
      </c>
      <c r="H11" s="26"/>
      <c r="I11" s="28">
        <f aca="true" t="shared" si="1" ref="I11:I21">H11*100/E11</f>
        <v>0</v>
      </c>
      <c r="J11" s="26">
        <v>1</v>
      </c>
      <c r="K11" s="28">
        <f aca="true" t="shared" si="2" ref="K11:K21">J11*100/E11</f>
        <v>16.666666666666668</v>
      </c>
      <c r="L11" s="26">
        <v>4</v>
      </c>
      <c r="M11" s="28">
        <f aca="true" t="shared" si="3" ref="M11:M21">L11*100/E11</f>
        <v>66.66666666666667</v>
      </c>
      <c r="N11" s="25"/>
      <c r="O11" s="28">
        <f aca="true" t="shared" si="4" ref="O11:O21">N11*100/E11</f>
        <v>0</v>
      </c>
      <c r="P11" s="29">
        <f aca="true" t="shared" si="5" ref="P11:P21">(H11+J11+L11)/E11*100</f>
        <v>83.33333333333334</v>
      </c>
      <c r="Q11" s="78">
        <f aca="true" t="shared" si="6" ref="Q11:Q21">(H11+J11)/E11*100</f>
        <v>16.666666666666664</v>
      </c>
      <c r="R11" s="84">
        <f aca="true" t="shared" si="7" ref="R11:R17">(H11*5+J11*4+L11*3+N11*2)/(H11+J11+L11+N11)</f>
        <v>3.2</v>
      </c>
    </row>
    <row r="12" spans="1:18" s="19" customFormat="1" ht="15.75" customHeight="1">
      <c r="A12" s="25">
        <v>2</v>
      </c>
      <c r="B12" s="95" t="s">
        <v>46</v>
      </c>
      <c r="C12" s="24">
        <v>3</v>
      </c>
      <c r="D12" s="25" t="s">
        <v>54</v>
      </c>
      <c r="E12" s="26">
        <v>6</v>
      </c>
      <c r="F12" s="27">
        <v>6</v>
      </c>
      <c r="G12" s="28">
        <f t="shared" si="0"/>
        <v>100</v>
      </c>
      <c r="H12" s="26"/>
      <c r="I12" s="28">
        <f t="shared" si="1"/>
        <v>0</v>
      </c>
      <c r="J12" s="26">
        <v>6</v>
      </c>
      <c r="K12" s="28">
        <f t="shared" si="2"/>
        <v>100</v>
      </c>
      <c r="L12" s="26"/>
      <c r="M12" s="28">
        <f t="shared" si="3"/>
        <v>0</v>
      </c>
      <c r="N12" s="25"/>
      <c r="O12" s="28">
        <f t="shared" si="4"/>
        <v>0</v>
      </c>
      <c r="P12" s="29">
        <f t="shared" si="5"/>
        <v>100</v>
      </c>
      <c r="Q12" s="78">
        <f t="shared" si="6"/>
        <v>100</v>
      </c>
      <c r="R12" s="84">
        <f t="shared" si="7"/>
        <v>4</v>
      </c>
    </row>
    <row r="13" spans="1:18" s="19" customFormat="1" ht="15" customHeight="1">
      <c r="A13" s="25">
        <v>3</v>
      </c>
      <c r="B13" s="95" t="s">
        <v>47</v>
      </c>
      <c r="C13" s="24">
        <v>3</v>
      </c>
      <c r="D13" s="25" t="s">
        <v>54</v>
      </c>
      <c r="E13" s="26">
        <v>6</v>
      </c>
      <c r="F13" s="27">
        <v>5</v>
      </c>
      <c r="G13" s="28">
        <f t="shared" si="0"/>
        <v>83.33333333333334</v>
      </c>
      <c r="H13" s="26"/>
      <c r="I13" s="28">
        <f t="shared" si="1"/>
        <v>0</v>
      </c>
      <c r="J13" s="26">
        <v>4</v>
      </c>
      <c r="K13" s="28">
        <f t="shared" si="2"/>
        <v>66.66666666666667</v>
      </c>
      <c r="L13" s="26">
        <v>1</v>
      </c>
      <c r="M13" s="28">
        <f t="shared" si="3"/>
        <v>16.666666666666668</v>
      </c>
      <c r="N13" s="25"/>
      <c r="O13" s="28">
        <f t="shared" si="4"/>
        <v>0</v>
      </c>
      <c r="P13" s="29">
        <f t="shared" si="5"/>
        <v>83.33333333333334</v>
      </c>
      <c r="Q13" s="78">
        <f t="shared" si="6"/>
        <v>66.66666666666666</v>
      </c>
      <c r="R13" s="84">
        <f t="shared" si="7"/>
        <v>3.8</v>
      </c>
    </row>
    <row r="14" spans="1:18" s="19" customFormat="1" ht="15">
      <c r="A14" s="25">
        <v>4</v>
      </c>
      <c r="B14" s="93" t="s">
        <v>48</v>
      </c>
      <c r="C14" s="24">
        <v>3</v>
      </c>
      <c r="D14" s="25" t="s">
        <v>54</v>
      </c>
      <c r="E14" s="26">
        <v>6</v>
      </c>
      <c r="F14" s="27">
        <v>5</v>
      </c>
      <c r="G14" s="28">
        <f t="shared" si="0"/>
        <v>83.33333333333334</v>
      </c>
      <c r="H14" s="26"/>
      <c r="I14" s="28">
        <f t="shared" si="1"/>
        <v>0</v>
      </c>
      <c r="J14" s="26">
        <v>1</v>
      </c>
      <c r="K14" s="28">
        <f t="shared" si="2"/>
        <v>16.666666666666668</v>
      </c>
      <c r="L14" s="26">
        <v>4</v>
      </c>
      <c r="M14" s="28">
        <f t="shared" si="3"/>
        <v>66.66666666666667</v>
      </c>
      <c r="N14" s="25"/>
      <c r="O14" s="28">
        <f t="shared" si="4"/>
        <v>0</v>
      </c>
      <c r="P14" s="29">
        <f t="shared" si="5"/>
        <v>83.33333333333334</v>
      </c>
      <c r="Q14" s="78">
        <f t="shared" si="6"/>
        <v>16.666666666666664</v>
      </c>
      <c r="R14" s="84">
        <f t="shared" si="7"/>
        <v>3.2</v>
      </c>
    </row>
    <row r="15" spans="1:18" s="70" customFormat="1" ht="15">
      <c r="A15" s="25">
        <v>5</v>
      </c>
      <c r="B15" s="94" t="s">
        <v>49</v>
      </c>
      <c r="C15" s="24">
        <v>3</v>
      </c>
      <c r="D15" s="25" t="s">
        <v>54</v>
      </c>
      <c r="E15" s="26">
        <v>6</v>
      </c>
      <c r="F15" s="27">
        <v>5</v>
      </c>
      <c r="G15" s="28">
        <f t="shared" si="0"/>
        <v>83.33333333333334</v>
      </c>
      <c r="H15" s="26"/>
      <c r="I15" s="28">
        <f t="shared" si="1"/>
        <v>0</v>
      </c>
      <c r="J15" s="26">
        <v>4</v>
      </c>
      <c r="K15" s="28">
        <f t="shared" si="2"/>
        <v>66.66666666666667</v>
      </c>
      <c r="L15" s="26">
        <v>1</v>
      </c>
      <c r="M15" s="28">
        <f t="shared" si="3"/>
        <v>16.666666666666668</v>
      </c>
      <c r="N15" s="25"/>
      <c r="O15" s="28">
        <f t="shared" si="4"/>
        <v>0</v>
      </c>
      <c r="P15" s="29">
        <f t="shared" si="5"/>
        <v>83.33333333333334</v>
      </c>
      <c r="Q15" s="78">
        <f t="shared" si="6"/>
        <v>66.66666666666666</v>
      </c>
      <c r="R15" s="84">
        <f t="shared" si="7"/>
        <v>3.8</v>
      </c>
    </row>
    <row r="16" spans="1:18" s="19" customFormat="1" ht="15" customHeight="1">
      <c r="A16" s="25">
        <v>6</v>
      </c>
      <c r="B16" s="95" t="s">
        <v>26</v>
      </c>
      <c r="C16" s="24">
        <v>3</v>
      </c>
      <c r="D16" s="25" t="s">
        <v>54</v>
      </c>
      <c r="E16" s="26">
        <v>6</v>
      </c>
      <c r="F16" s="27">
        <v>6</v>
      </c>
      <c r="G16" s="28">
        <f t="shared" si="0"/>
        <v>100</v>
      </c>
      <c r="H16" s="26"/>
      <c r="I16" s="28">
        <f t="shared" si="1"/>
        <v>0</v>
      </c>
      <c r="J16" s="26">
        <v>3</v>
      </c>
      <c r="K16" s="28">
        <f t="shared" si="2"/>
        <v>50</v>
      </c>
      <c r="L16" s="26">
        <v>3</v>
      </c>
      <c r="M16" s="28">
        <f t="shared" si="3"/>
        <v>50</v>
      </c>
      <c r="N16" s="25"/>
      <c r="O16" s="28">
        <f>N16*100/E16</f>
        <v>0</v>
      </c>
      <c r="P16" s="29">
        <f t="shared" si="5"/>
        <v>100</v>
      </c>
      <c r="Q16" s="78">
        <f t="shared" si="6"/>
        <v>50</v>
      </c>
      <c r="R16" s="84">
        <f t="shared" si="7"/>
        <v>3.5</v>
      </c>
    </row>
    <row r="17" spans="1:18" s="19" customFormat="1" ht="15">
      <c r="A17" s="25">
        <v>7</v>
      </c>
      <c r="B17" s="95" t="s">
        <v>50</v>
      </c>
      <c r="C17" s="24">
        <v>3</v>
      </c>
      <c r="D17" s="25" t="s">
        <v>54</v>
      </c>
      <c r="E17" s="26">
        <v>6</v>
      </c>
      <c r="F17" s="27">
        <v>6</v>
      </c>
      <c r="G17" s="28">
        <f t="shared" si="0"/>
        <v>100</v>
      </c>
      <c r="H17" s="26"/>
      <c r="I17" s="28">
        <f t="shared" si="1"/>
        <v>0</v>
      </c>
      <c r="J17" s="26">
        <v>6</v>
      </c>
      <c r="K17" s="28">
        <f t="shared" si="2"/>
        <v>100</v>
      </c>
      <c r="L17" s="26"/>
      <c r="M17" s="28">
        <f t="shared" si="3"/>
        <v>0</v>
      </c>
      <c r="N17" s="25"/>
      <c r="O17" s="28">
        <f t="shared" si="4"/>
        <v>0</v>
      </c>
      <c r="P17" s="29">
        <f t="shared" si="5"/>
        <v>100</v>
      </c>
      <c r="Q17" s="78">
        <f t="shared" si="6"/>
        <v>100</v>
      </c>
      <c r="R17" s="84">
        <f t="shared" si="7"/>
        <v>4</v>
      </c>
    </row>
    <row r="18" spans="1:18" s="19" customFormat="1" ht="15">
      <c r="A18" s="25">
        <v>8</v>
      </c>
      <c r="B18" s="95" t="s">
        <v>51</v>
      </c>
      <c r="C18" s="24">
        <v>3</v>
      </c>
      <c r="D18" s="25" t="s">
        <v>54</v>
      </c>
      <c r="E18" s="26">
        <v>6</v>
      </c>
      <c r="F18" s="27">
        <v>4</v>
      </c>
      <c r="G18" s="28">
        <f t="shared" si="0"/>
        <v>66.66666666666666</v>
      </c>
      <c r="H18" s="26"/>
      <c r="I18" s="28">
        <f t="shared" si="1"/>
        <v>0</v>
      </c>
      <c r="J18" s="26">
        <v>3</v>
      </c>
      <c r="K18" s="28">
        <f t="shared" si="2"/>
        <v>50</v>
      </c>
      <c r="L18" s="26">
        <v>1</v>
      </c>
      <c r="M18" s="28">
        <f t="shared" si="3"/>
        <v>16.666666666666668</v>
      </c>
      <c r="N18" s="25"/>
      <c r="O18" s="28">
        <f t="shared" si="4"/>
        <v>0</v>
      </c>
      <c r="P18" s="29">
        <f t="shared" si="5"/>
        <v>66.66666666666666</v>
      </c>
      <c r="Q18" s="29">
        <f t="shared" si="6"/>
        <v>50</v>
      </c>
      <c r="R18" s="84">
        <f>(H18*5+J18*4+L18*3+N18*2)/(H18+J18+L18+N18)</f>
        <v>3.75</v>
      </c>
    </row>
    <row r="19" spans="1:18" s="19" customFormat="1" ht="15" customHeight="1">
      <c r="A19" s="127">
        <v>9</v>
      </c>
      <c r="B19" s="95" t="s">
        <v>52</v>
      </c>
      <c r="C19" s="24">
        <v>3</v>
      </c>
      <c r="D19" s="25" t="s">
        <v>54</v>
      </c>
      <c r="E19" s="26">
        <v>6</v>
      </c>
      <c r="F19" s="88">
        <v>6</v>
      </c>
      <c r="G19" s="89">
        <f t="shared" si="0"/>
        <v>100</v>
      </c>
      <c r="H19" s="87">
        <v>1</v>
      </c>
      <c r="I19" s="89">
        <f t="shared" si="1"/>
        <v>16.666666666666668</v>
      </c>
      <c r="J19" s="87">
        <v>5</v>
      </c>
      <c r="K19" s="89">
        <f t="shared" si="2"/>
        <v>83.33333333333333</v>
      </c>
      <c r="L19" s="87"/>
      <c r="M19" s="28">
        <f t="shared" si="3"/>
        <v>0</v>
      </c>
      <c r="N19" s="86"/>
      <c r="O19" s="28">
        <f t="shared" si="4"/>
        <v>0</v>
      </c>
      <c r="P19" s="90">
        <f t="shared" si="5"/>
        <v>100</v>
      </c>
      <c r="Q19" s="91">
        <f t="shared" si="6"/>
        <v>100</v>
      </c>
      <c r="R19" s="84">
        <f>(H19*5+J19*4+L19*3+N19*2)/(H19+J19+L19+N19)</f>
        <v>4.166666666666667</v>
      </c>
    </row>
    <row r="20" spans="1:18" s="19" customFormat="1" ht="15" customHeight="1">
      <c r="A20" s="102">
        <v>10</v>
      </c>
      <c r="B20" s="71" t="s">
        <v>25</v>
      </c>
      <c r="C20" s="24">
        <v>3</v>
      </c>
      <c r="D20" s="25" t="s">
        <v>54</v>
      </c>
      <c r="E20" s="26">
        <v>6</v>
      </c>
      <c r="F20" s="88">
        <v>6</v>
      </c>
      <c r="G20" s="89">
        <f t="shared" si="0"/>
        <v>100</v>
      </c>
      <c r="H20" s="26"/>
      <c r="I20" s="89">
        <f t="shared" si="1"/>
        <v>0</v>
      </c>
      <c r="J20" s="26">
        <v>6</v>
      </c>
      <c r="K20" s="89">
        <f t="shared" si="2"/>
        <v>100</v>
      </c>
      <c r="L20" s="26"/>
      <c r="M20" s="28">
        <f t="shared" si="3"/>
        <v>0</v>
      </c>
      <c r="N20" s="25"/>
      <c r="O20" s="28">
        <f t="shared" si="4"/>
        <v>0</v>
      </c>
      <c r="P20" s="90">
        <f t="shared" si="5"/>
        <v>100</v>
      </c>
      <c r="Q20" s="91">
        <f t="shared" si="6"/>
        <v>100</v>
      </c>
      <c r="R20" s="84">
        <f>(H20*5+J20*4+L20*3+N20*2)/(H20+J20+L20+N20)</f>
        <v>4</v>
      </c>
    </row>
    <row r="21" spans="1:18" s="19" customFormat="1" ht="15.75" customHeight="1" thickBot="1">
      <c r="A21" s="102">
        <v>11</v>
      </c>
      <c r="B21" s="100" t="s">
        <v>53</v>
      </c>
      <c r="C21" s="25">
        <v>3</v>
      </c>
      <c r="D21" s="25" t="s">
        <v>54</v>
      </c>
      <c r="E21" s="26">
        <v>6</v>
      </c>
      <c r="F21" s="27">
        <v>6</v>
      </c>
      <c r="G21" s="28">
        <f t="shared" si="0"/>
        <v>100</v>
      </c>
      <c r="H21" s="25"/>
      <c r="I21" s="89">
        <f t="shared" si="1"/>
        <v>0</v>
      </c>
      <c r="J21" s="25">
        <v>4</v>
      </c>
      <c r="K21" s="89">
        <f t="shared" si="2"/>
        <v>66.66666666666667</v>
      </c>
      <c r="L21" s="25">
        <v>2</v>
      </c>
      <c r="M21" s="28">
        <f t="shared" si="3"/>
        <v>33.333333333333336</v>
      </c>
      <c r="N21" s="25"/>
      <c r="O21" s="28">
        <f t="shared" si="4"/>
        <v>0</v>
      </c>
      <c r="P21" s="90">
        <f t="shared" si="5"/>
        <v>100</v>
      </c>
      <c r="Q21" s="91">
        <f t="shared" si="6"/>
        <v>66.66666666666666</v>
      </c>
      <c r="R21" s="84">
        <f>(H21*5+J21*4+L21*3+N21*2)/(H21+J21+L21+N21)</f>
        <v>3.6666666666666665</v>
      </c>
    </row>
    <row r="22" spans="1:18" s="19" customFormat="1" ht="15.75" hidden="1" thickBot="1">
      <c r="A22" s="126">
        <v>12</v>
      </c>
      <c r="B22" s="61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0"/>
      <c r="R22" s="82"/>
    </row>
    <row r="23" spans="1:19" s="19" customFormat="1" ht="15.75" thickBot="1">
      <c r="A23" s="124"/>
      <c r="B23" s="65" t="s">
        <v>13</v>
      </c>
      <c r="C23" s="30"/>
      <c r="D23" s="64"/>
      <c r="E23" s="66">
        <f>SUM(E11:E22)</f>
        <v>66</v>
      </c>
      <c r="F23" s="67">
        <f>SUM(F11:F22)</f>
        <v>60</v>
      </c>
      <c r="G23" s="31">
        <f>F23/E23*100</f>
        <v>90.9090909090909</v>
      </c>
      <c r="H23" s="63">
        <f>SUM(H11:H22)</f>
        <v>1</v>
      </c>
      <c r="I23" s="31">
        <f>H23*100/E23</f>
        <v>1.5151515151515151</v>
      </c>
      <c r="J23" s="63">
        <f>SUM(J11:J22)</f>
        <v>43</v>
      </c>
      <c r="K23" s="68">
        <f>J23*100/E23</f>
        <v>65.15151515151516</v>
      </c>
      <c r="L23" s="66">
        <f>SUM(L11:L22)</f>
        <v>16</v>
      </c>
      <c r="M23" s="68">
        <f>L23*100/E23</f>
        <v>24.242424242424242</v>
      </c>
      <c r="N23" s="66">
        <f>SUM(N11:N22)</f>
        <v>0</v>
      </c>
      <c r="O23" s="68">
        <f>N23*100/E23</f>
        <v>0</v>
      </c>
      <c r="P23" s="69">
        <f>(H23+J23+L23)/E23*100</f>
        <v>90.9090909090909</v>
      </c>
      <c r="Q23" s="69">
        <f>(H23+J23)/E23*100</f>
        <v>66.66666666666666</v>
      </c>
      <c r="R23" s="92">
        <f>SUM(R11:R21)/11</f>
        <v>3.7348484848484844</v>
      </c>
      <c r="S23" s="74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17"/>
      <c r="G28" s="11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72"/>
      <c r="G29" s="7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72"/>
      <c r="G30" s="7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17"/>
      <c r="G32" s="117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7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11:A19 C11:E11 A20:C21 C12:C19 E12:E22 D12:D21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1:Q5 A7:Q7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1:B19" name="Диапазон1_1"/>
  </protectedRanges>
  <mergeCells count="19">
    <mergeCell ref="F28:G28"/>
    <mergeCell ref="F32:G32"/>
    <mergeCell ref="P8:P9"/>
    <mergeCell ref="Q8:Q9"/>
    <mergeCell ref="R8:R9"/>
    <mergeCell ref="H9:I9"/>
    <mergeCell ref="J9:K9"/>
    <mergeCell ref="L9:M9"/>
    <mergeCell ref="N9:O9"/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Лаптийчук</dc:creator>
  <cp:keywords/>
  <dc:description/>
  <cp:lastModifiedBy>E.Morozova</cp:lastModifiedBy>
  <cp:lastPrinted>2023-02-20T08:52:43Z</cp:lastPrinted>
  <dcterms:created xsi:type="dcterms:W3CDTF">2009-01-24T12:36:55Z</dcterms:created>
  <dcterms:modified xsi:type="dcterms:W3CDTF">2023-02-20T08:54:25Z</dcterms:modified>
  <cp:category/>
  <cp:version/>
  <cp:contentType/>
  <cp:contentStatus/>
</cp:coreProperties>
</file>