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3" activeTab="7"/>
  </bookViews>
  <sheets>
    <sheet name="МД 01-19" sheetId="1" r:id="rId1"/>
    <sheet name="МДк 01-21" sheetId="2" r:id="rId2"/>
    <sheet name="РАЗОМ МД 01-19 та МДк 01-21" sheetId="3" r:id="rId3"/>
    <sheet name="МРДк 01-21" sheetId="4" r:id="rId4"/>
    <sheet name="ФБСДк 01-21" sheetId="5" r:id="rId5"/>
    <sheet name="ПД 01-19" sheetId="6" r:id="rId6"/>
    <sheet name="ПДк 01-21" sheetId="7" r:id="rId7"/>
    <sheet name="РАЗОМ ПД 01-19 та ПДк 01-21" sheetId="8" r:id="rId8"/>
  </sheets>
  <definedNames/>
  <calcPr fullCalcOnLoad="1"/>
</workbook>
</file>

<file path=xl/sharedStrings.xml><?xml version="1.0" encoding="utf-8"?>
<sst xmlns="http://schemas.openxmlformats.org/spreadsheetml/2006/main" count="344" uniqueCount="57">
  <si>
    <t>№
пп</t>
  </si>
  <si>
    <t>Дисципліна</t>
  </si>
  <si>
    <t>Курс</t>
  </si>
  <si>
    <t>%</t>
  </si>
  <si>
    <t>кільк.</t>
  </si>
  <si>
    <t>"5"</t>
  </si>
  <si>
    <t>"4"</t>
  </si>
  <si>
    <t>"3"</t>
  </si>
  <si>
    <t>"2"</t>
  </si>
  <si>
    <t>Якісна успішність</t>
  </si>
  <si>
    <t>Абсолютна
 успішність</t>
  </si>
  <si>
    <t>Отримали оцінки  (кількість, %)</t>
  </si>
  <si>
    <t>№ 
групи</t>
  </si>
  <si>
    <t>Всього</t>
  </si>
  <si>
    <t>Кільк студ-в</t>
  </si>
  <si>
    <t xml:space="preserve">  Результати зимової заліково-екзаменаційної сесії</t>
  </si>
  <si>
    <t>Складали сесію</t>
  </si>
  <si>
    <t xml:space="preserve">                                   </t>
  </si>
  <si>
    <t>Середній бал</t>
  </si>
  <si>
    <t xml:space="preserve">       ВИЩІЙ НАВЧАЛЬНИЙ ЗАКЛАД  </t>
  </si>
  <si>
    <t xml:space="preserve">  КИЇВСЬКИЙ  УНІВЕРСИТЕТ  РИНКОВИХ ВІДНОСИН</t>
  </si>
  <si>
    <t>в період з 16 грудня 2022 року по 31 грудня 2022 року</t>
  </si>
  <si>
    <t>Економетріка</t>
  </si>
  <si>
    <t>Ділова іноземна мова</t>
  </si>
  <si>
    <t>Міжнародні фінанси</t>
  </si>
  <si>
    <t xml:space="preserve">        здобувачів вищої освіти 4 курсу спеціальності 073 "Менеджмент"</t>
  </si>
  <si>
    <t>МД-01/19</t>
  </si>
  <si>
    <t>Стратегічне управління</t>
  </si>
  <si>
    <t>Стратегічне управління (курсова робота)</t>
  </si>
  <si>
    <t>Логістика</t>
  </si>
  <si>
    <t>Антикризове управління</t>
  </si>
  <si>
    <t>Етика ділового спілкування</t>
  </si>
  <si>
    <t>Податкова система</t>
  </si>
  <si>
    <t>Інвестування</t>
  </si>
  <si>
    <t>Управління проектами</t>
  </si>
  <si>
    <t>Трудове право</t>
  </si>
  <si>
    <t>Маркетинговий менеджмент</t>
  </si>
  <si>
    <t>МДк-01/21</t>
  </si>
  <si>
    <t xml:space="preserve">        здобувачів вищої освіти 4 курсу спеціальності 075 "Маркетинг"</t>
  </si>
  <si>
    <t>МРДк-01/21</t>
  </si>
  <si>
    <t>Маркетинг промислового підприємства</t>
  </si>
  <si>
    <t>Логістика (курсова робота)</t>
  </si>
  <si>
    <t>здобувачів вищої освіти 4 курсу спеціальності 072 "Фінанси, банківська справа та страхування"</t>
  </si>
  <si>
    <t>ФБСДк-01/21</t>
  </si>
  <si>
    <t>Банківські операції</t>
  </si>
  <si>
    <t>Нотаріат України</t>
  </si>
  <si>
    <t>ПД-01/19</t>
  </si>
  <si>
    <t>Криміналістика</t>
  </si>
  <si>
    <t>Сімейне право</t>
  </si>
  <si>
    <t>Міжнародний захист прав людини</t>
  </si>
  <si>
    <t>Господарське право</t>
  </si>
  <si>
    <t>Екологічне право</t>
  </si>
  <si>
    <t xml:space="preserve">        здобувачів вищої освіти 4 курсу спеціальності 081 "Право"</t>
  </si>
  <si>
    <t>ПДк-01/21</t>
  </si>
  <si>
    <t>Фінансовий аналіз</t>
  </si>
  <si>
    <t>МД-01/19 МДк-01/21</t>
  </si>
  <si>
    <t>ПД-01/19 ПДк-01/21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</si>
</sst>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422]d\ mmmm\ yyyy&quot; р.&quot;"/>
    <numFmt numFmtId="183" formatCode="0.0%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 vertical="center"/>
    </xf>
    <xf numFmtId="176" fontId="11" fillId="35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76" fontId="6" fillId="3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176" fontId="11" fillId="35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/>
    </xf>
    <xf numFmtId="176" fontId="11" fillId="34" borderId="18" xfId="0" applyNumberFormat="1" applyFont="1" applyFill="1" applyBorder="1" applyAlignment="1">
      <alignment horizontal="center" vertical="center"/>
    </xf>
    <xf numFmtId="176" fontId="11" fillId="35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/>
    </xf>
    <xf numFmtId="0" fontId="11" fillId="33" borderId="20" xfId="0" applyFont="1" applyFill="1" applyBorder="1" applyAlignment="1">
      <alignment horizontal="center" vertical="center"/>
    </xf>
    <xf numFmtId="176" fontId="11" fillId="34" borderId="20" xfId="0" applyNumberFormat="1" applyFont="1" applyFill="1" applyBorder="1" applyAlignment="1">
      <alignment horizontal="center" vertical="center"/>
    </xf>
    <xf numFmtId="176" fontId="11" fillId="35" borderId="2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176" fontId="6" fillId="34" borderId="26" xfId="0" applyNumberFormat="1" applyFont="1" applyFill="1" applyBorder="1" applyAlignment="1">
      <alignment horizontal="center" vertical="center"/>
    </xf>
    <xf numFmtId="176" fontId="6" fillId="35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/>
    </xf>
    <xf numFmtId="176" fontId="11" fillId="35" borderId="27" xfId="0" applyNumberFormat="1" applyFont="1" applyFill="1" applyBorder="1" applyAlignment="1">
      <alignment horizontal="center" vertical="center"/>
    </xf>
    <xf numFmtId="176" fontId="11" fillId="35" borderId="28" xfId="0" applyNumberFormat="1" applyFont="1" applyFill="1" applyBorder="1" applyAlignment="1">
      <alignment horizontal="center" vertical="center"/>
    </xf>
    <xf numFmtId="176" fontId="11" fillId="35" borderId="29" xfId="0" applyNumberFormat="1" applyFont="1" applyFill="1" applyBorder="1" applyAlignment="1">
      <alignment horizontal="center" vertical="center"/>
    </xf>
    <xf numFmtId="176" fontId="11" fillId="35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176" fontId="6" fillId="12" borderId="26" xfId="0" applyNumberFormat="1" applyFont="1" applyFill="1" applyBorder="1" applyAlignment="1">
      <alignment horizontal="center" vertical="center"/>
    </xf>
    <xf numFmtId="176" fontId="11" fillId="12" borderId="13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 vertical="center"/>
    </xf>
    <xf numFmtId="176" fontId="11" fillId="35" borderId="12" xfId="0" applyNumberFormat="1" applyFont="1" applyFill="1" applyBorder="1" applyAlignment="1">
      <alignment horizontal="center" vertical="center"/>
    </xf>
    <xf numFmtId="176" fontId="11" fillId="35" borderId="32" xfId="0" applyNumberFormat="1" applyFont="1" applyFill="1" applyBorder="1" applyAlignment="1">
      <alignment horizontal="center" vertical="center"/>
    </xf>
    <xf numFmtId="176" fontId="6" fillId="12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6" fontId="11" fillId="12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003906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26</v>
      </c>
      <c r="E11" s="26">
        <v>4</v>
      </c>
      <c r="F11" s="27">
        <v>4</v>
      </c>
      <c r="G11" s="28">
        <f aca="true" t="shared" si="0" ref="G11:G23">F11/E11*100</f>
        <v>100</v>
      </c>
      <c r="H11" s="26"/>
      <c r="I11" s="28">
        <f aca="true" t="shared" si="1" ref="I11:I23">H11*100/E11</f>
        <v>0</v>
      </c>
      <c r="J11" s="26">
        <v>4</v>
      </c>
      <c r="K11" s="28">
        <f aca="true" t="shared" si="2" ref="K11:K23">J11*100/E11</f>
        <v>100</v>
      </c>
      <c r="L11" s="26"/>
      <c r="M11" s="28">
        <f aca="true" t="shared" si="3" ref="M11:M23">L11*100/E11</f>
        <v>0</v>
      </c>
      <c r="N11" s="25"/>
      <c r="O11" s="28">
        <f aca="true" t="shared" si="4" ref="O11:O23">N11*100/E11</f>
        <v>0</v>
      </c>
      <c r="P11" s="29">
        <f aca="true" t="shared" si="5" ref="P11:P23">(H11+J11+L11)/E11*100</f>
        <v>100</v>
      </c>
      <c r="Q11" s="82">
        <f aca="true" t="shared" si="6" ref="Q11:Q23">(H11+J11)/E11*100</f>
        <v>100</v>
      </c>
      <c r="R11" s="89">
        <f aca="true" t="shared" si="7" ref="R11:R16">(H11*5+J11*4+L11*3+N11*2)/(H11+J11+L11+N11)</f>
        <v>4</v>
      </c>
    </row>
    <row r="12" spans="1:18" s="19" customFormat="1" ht="15">
      <c r="A12" s="25">
        <v>2</v>
      </c>
      <c r="B12" s="76" t="s">
        <v>28</v>
      </c>
      <c r="C12" s="24">
        <v>4</v>
      </c>
      <c r="D12" s="25" t="s">
        <v>26</v>
      </c>
      <c r="E12" s="26">
        <v>4</v>
      </c>
      <c r="F12" s="27">
        <v>4</v>
      </c>
      <c r="G12" s="28">
        <f t="shared" si="0"/>
        <v>100</v>
      </c>
      <c r="H12" s="26"/>
      <c r="I12" s="28">
        <f t="shared" si="1"/>
        <v>0</v>
      </c>
      <c r="J12" s="26">
        <v>4</v>
      </c>
      <c r="K12" s="28">
        <f t="shared" si="2"/>
        <v>100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82">
        <f t="shared" si="6"/>
        <v>100</v>
      </c>
      <c r="R12" s="89">
        <f t="shared" si="7"/>
        <v>4</v>
      </c>
    </row>
    <row r="13" spans="1:18" s="19" customFormat="1" ht="15">
      <c r="A13" s="25">
        <v>3</v>
      </c>
      <c r="B13" s="76" t="s">
        <v>27</v>
      </c>
      <c r="C13" s="24">
        <v>4</v>
      </c>
      <c r="D13" s="25" t="s">
        <v>26</v>
      </c>
      <c r="E13" s="26">
        <v>4</v>
      </c>
      <c r="F13" s="27">
        <v>4</v>
      </c>
      <c r="G13" s="28">
        <f t="shared" si="0"/>
        <v>100</v>
      </c>
      <c r="H13" s="26"/>
      <c r="I13" s="28">
        <f t="shared" si="1"/>
        <v>0</v>
      </c>
      <c r="J13" s="26">
        <v>4</v>
      </c>
      <c r="K13" s="28">
        <f t="shared" si="2"/>
        <v>100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</v>
      </c>
    </row>
    <row r="14" spans="1:18" s="19" customFormat="1" ht="15">
      <c r="A14" s="25">
        <v>4</v>
      </c>
      <c r="B14" s="101" t="s">
        <v>29</v>
      </c>
      <c r="C14" s="24">
        <v>4</v>
      </c>
      <c r="D14" s="25" t="s">
        <v>26</v>
      </c>
      <c r="E14" s="26">
        <v>4</v>
      </c>
      <c r="F14" s="27">
        <v>4</v>
      </c>
      <c r="G14" s="28">
        <f t="shared" si="0"/>
        <v>100</v>
      </c>
      <c r="H14" s="26">
        <v>1</v>
      </c>
      <c r="I14" s="28">
        <f t="shared" si="1"/>
        <v>25</v>
      </c>
      <c r="J14" s="26">
        <v>3</v>
      </c>
      <c r="K14" s="28">
        <f t="shared" si="2"/>
        <v>75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100</v>
      </c>
      <c r="Q14" s="82">
        <f t="shared" si="6"/>
        <v>100</v>
      </c>
      <c r="R14" s="89">
        <f t="shared" si="7"/>
        <v>4.25</v>
      </c>
    </row>
    <row r="15" spans="1:18" s="75" customFormat="1" ht="15">
      <c r="A15" s="25">
        <v>5</v>
      </c>
      <c r="B15" s="80" t="s">
        <v>30</v>
      </c>
      <c r="C15" s="24">
        <v>4</v>
      </c>
      <c r="D15" s="25" t="s">
        <v>26</v>
      </c>
      <c r="E15" s="26">
        <v>4</v>
      </c>
      <c r="F15" s="27">
        <v>4</v>
      </c>
      <c r="G15" s="28">
        <f t="shared" si="0"/>
        <v>100</v>
      </c>
      <c r="H15" s="26">
        <v>1</v>
      </c>
      <c r="I15" s="28">
        <f t="shared" si="1"/>
        <v>25</v>
      </c>
      <c r="J15" s="26">
        <v>2</v>
      </c>
      <c r="K15" s="28">
        <f t="shared" si="2"/>
        <v>50</v>
      </c>
      <c r="L15" s="26">
        <v>1</v>
      </c>
      <c r="M15" s="28">
        <f t="shared" si="3"/>
        <v>25</v>
      </c>
      <c r="N15" s="25"/>
      <c r="O15" s="28">
        <f t="shared" si="4"/>
        <v>0</v>
      </c>
      <c r="P15" s="29">
        <f t="shared" si="5"/>
        <v>100</v>
      </c>
      <c r="Q15" s="82">
        <f t="shared" si="6"/>
        <v>75</v>
      </c>
      <c r="R15" s="89">
        <f t="shared" si="7"/>
        <v>4</v>
      </c>
    </row>
    <row r="16" spans="1:18" s="19" customFormat="1" ht="15" customHeight="1">
      <c r="A16" s="25">
        <v>6</v>
      </c>
      <c r="B16" s="76" t="s">
        <v>31</v>
      </c>
      <c r="C16" s="24">
        <v>4</v>
      </c>
      <c r="D16" s="25" t="s">
        <v>26</v>
      </c>
      <c r="E16" s="26">
        <v>4</v>
      </c>
      <c r="F16" s="27">
        <v>4</v>
      </c>
      <c r="G16" s="28">
        <f t="shared" si="0"/>
        <v>100</v>
      </c>
      <c r="H16" s="26"/>
      <c r="I16" s="28">
        <f t="shared" si="1"/>
        <v>0</v>
      </c>
      <c r="J16" s="26">
        <v>3</v>
      </c>
      <c r="K16" s="28">
        <f t="shared" si="2"/>
        <v>75</v>
      </c>
      <c r="L16" s="26">
        <v>1</v>
      </c>
      <c r="M16" s="28">
        <f t="shared" si="3"/>
        <v>25</v>
      </c>
      <c r="N16" s="25"/>
      <c r="O16" s="28">
        <f>N16*100/E16</f>
        <v>0</v>
      </c>
      <c r="P16" s="29">
        <f t="shared" si="5"/>
        <v>100</v>
      </c>
      <c r="Q16" s="82">
        <f t="shared" si="6"/>
        <v>75</v>
      </c>
      <c r="R16" s="89">
        <f t="shared" si="7"/>
        <v>3.75</v>
      </c>
    </row>
    <row r="17" spans="1:18" s="19" customFormat="1" ht="15" hidden="1">
      <c r="A17" s="25">
        <v>7</v>
      </c>
      <c r="B17" s="76"/>
      <c r="C17" s="24"/>
      <c r="D17" s="25" t="s">
        <v>26</v>
      </c>
      <c r="E17" s="26"/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82"/>
      <c r="R17" s="89"/>
    </row>
    <row r="18" spans="1:18" s="19" customFormat="1" ht="15" customHeight="1">
      <c r="A18" s="25">
        <v>7</v>
      </c>
      <c r="B18" s="103" t="s">
        <v>32</v>
      </c>
      <c r="C18" s="25">
        <v>4</v>
      </c>
      <c r="D18" s="25" t="s">
        <v>26</v>
      </c>
      <c r="E18" s="26">
        <v>4</v>
      </c>
      <c r="F18" s="27">
        <v>4</v>
      </c>
      <c r="G18" s="28">
        <f t="shared" si="0"/>
        <v>100</v>
      </c>
      <c r="H18" s="26">
        <v>1</v>
      </c>
      <c r="I18" s="28">
        <f t="shared" si="1"/>
        <v>25</v>
      </c>
      <c r="J18" s="26">
        <v>2</v>
      </c>
      <c r="K18" s="28">
        <f t="shared" si="2"/>
        <v>50</v>
      </c>
      <c r="L18" s="26">
        <v>1</v>
      </c>
      <c r="M18" s="28">
        <f t="shared" si="3"/>
        <v>25</v>
      </c>
      <c r="N18" s="25"/>
      <c r="O18" s="28">
        <f t="shared" si="4"/>
        <v>0</v>
      </c>
      <c r="P18" s="29">
        <f t="shared" si="5"/>
        <v>100</v>
      </c>
      <c r="Q18" s="82">
        <f t="shared" si="6"/>
        <v>75</v>
      </c>
      <c r="R18" s="89">
        <f aca="true" t="shared" si="8" ref="R18:R23">(H18*5+J18*4+L18*3+N18*2)/(H18+J18+L18+N18)</f>
        <v>4</v>
      </c>
    </row>
    <row r="19" spans="1:18" s="19" customFormat="1" ht="15" customHeight="1">
      <c r="A19" s="127">
        <v>8</v>
      </c>
      <c r="B19" s="80" t="s">
        <v>33</v>
      </c>
      <c r="C19" s="102">
        <v>4</v>
      </c>
      <c r="D19" s="25" t="s">
        <v>26</v>
      </c>
      <c r="E19" s="26">
        <v>4</v>
      </c>
      <c r="F19" s="27">
        <v>4</v>
      </c>
      <c r="G19" s="28">
        <f t="shared" si="0"/>
        <v>100</v>
      </c>
      <c r="H19" s="92">
        <v>1</v>
      </c>
      <c r="I19" s="28">
        <f t="shared" si="1"/>
        <v>25</v>
      </c>
      <c r="J19" s="92">
        <v>2</v>
      </c>
      <c r="K19" s="28">
        <f t="shared" si="2"/>
        <v>50</v>
      </c>
      <c r="L19" s="92">
        <v>1</v>
      </c>
      <c r="M19" s="28">
        <f t="shared" si="3"/>
        <v>25</v>
      </c>
      <c r="N19" s="91"/>
      <c r="O19" s="28">
        <f t="shared" si="4"/>
        <v>0</v>
      </c>
      <c r="P19" s="29">
        <f t="shared" si="5"/>
        <v>100</v>
      </c>
      <c r="Q19" s="82">
        <f t="shared" si="6"/>
        <v>75</v>
      </c>
      <c r="R19" s="89">
        <f t="shared" si="8"/>
        <v>4</v>
      </c>
    </row>
    <row r="20" spans="1:18" s="19" customFormat="1" ht="15" customHeight="1">
      <c r="A20" s="127">
        <v>9</v>
      </c>
      <c r="B20" s="104" t="s">
        <v>34</v>
      </c>
      <c r="C20" s="25">
        <v>4</v>
      </c>
      <c r="D20" s="25" t="s">
        <v>26</v>
      </c>
      <c r="E20" s="26">
        <v>4</v>
      </c>
      <c r="F20" s="27">
        <v>4</v>
      </c>
      <c r="G20" s="28">
        <f t="shared" si="0"/>
        <v>100</v>
      </c>
      <c r="H20" s="26">
        <v>1</v>
      </c>
      <c r="I20" s="28">
        <f t="shared" si="1"/>
        <v>25</v>
      </c>
      <c r="J20" s="26">
        <v>3</v>
      </c>
      <c r="K20" s="28">
        <f t="shared" si="2"/>
        <v>75</v>
      </c>
      <c r="L20" s="26"/>
      <c r="M20" s="28">
        <f t="shared" si="3"/>
        <v>0</v>
      </c>
      <c r="N20" s="25"/>
      <c r="O20" s="28">
        <f t="shared" si="4"/>
        <v>0</v>
      </c>
      <c r="P20" s="29">
        <f t="shared" si="5"/>
        <v>100</v>
      </c>
      <c r="Q20" s="82">
        <f t="shared" si="6"/>
        <v>100</v>
      </c>
      <c r="R20" s="89">
        <f t="shared" si="8"/>
        <v>4.25</v>
      </c>
    </row>
    <row r="21" spans="1:18" s="19" customFormat="1" ht="15" customHeight="1">
      <c r="A21" s="127">
        <v>10</v>
      </c>
      <c r="B21" s="105" t="s">
        <v>35</v>
      </c>
      <c r="C21" s="25">
        <v>4</v>
      </c>
      <c r="D21" s="25" t="s">
        <v>26</v>
      </c>
      <c r="E21" s="26">
        <v>4</v>
      </c>
      <c r="F21" s="27">
        <v>4</v>
      </c>
      <c r="G21" s="28">
        <f t="shared" si="0"/>
        <v>100</v>
      </c>
      <c r="H21" s="25">
        <v>1</v>
      </c>
      <c r="I21" s="28">
        <f t="shared" si="1"/>
        <v>25</v>
      </c>
      <c r="J21" s="25">
        <v>2</v>
      </c>
      <c r="K21" s="28">
        <f t="shared" si="2"/>
        <v>50</v>
      </c>
      <c r="L21" s="25">
        <v>1</v>
      </c>
      <c r="M21" s="28">
        <f t="shared" si="3"/>
        <v>25</v>
      </c>
      <c r="N21" s="25"/>
      <c r="O21" s="28">
        <f t="shared" si="4"/>
        <v>0</v>
      </c>
      <c r="P21" s="29">
        <f t="shared" si="5"/>
        <v>100</v>
      </c>
      <c r="Q21" s="82">
        <f t="shared" si="6"/>
        <v>75</v>
      </c>
      <c r="R21" s="89">
        <f t="shared" si="8"/>
        <v>4</v>
      </c>
    </row>
    <row r="22" spans="1:18" s="19" customFormat="1" ht="15" customHeight="1">
      <c r="A22" s="128">
        <v>11</v>
      </c>
      <c r="B22" s="105" t="s">
        <v>36</v>
      </c>
      <c r="C22" s="54">
        <v>4</v>
      </c>
      <c r="D22" s="25" t="s">
        <v>26</v>
      </c>
      <c r="E22" s="26">
        <v>4</v>
      </c>
      <c r="F22" s="27">
        <v>4</v>
      </c>
      <c r="G22" s="28">
        <f t="shared" si="0"/>
        <v>100</v>
      </c>
      <c r="H22" s="54"/>
      <c r="I22" s="28">
        <f t="shared" si="1"/>
        <v>0</v>
      </c>
      <c r="J22" s="54">
        <v>2</v>
      </c>
      <c r="K22" s="28">
        <f t="shared" si="2"/>
        <v>50</v>
      </c>
      <c r="L22" s="54">
        <v>2</v>
      </c>
      <c r="M22" s="28">
        <f t="shared" si="3"/>
        <v>50</v>
      </c>
      <c r="N22" s="54"/>
      <c r="O22" s="28">
        <f t="shared" si="4"/>
        <v>0</v>
      </c>
      <c r="P22" s="29">
        <f t="shared" si="5"/>
        <v>100</v>
      </c>
      <c r="Q22" s="82">
        <f t="shared" si="6"/>
        <v>50</v>
      </c>
      <c r="R22" s="89">
        <f t="shared" si="8"/>
        <v>3.5</v>
      </c>
    </row>
    <row r="23" spans="1:18" s="19" customFormat="1" ht="15" customHeight="1" thickBot="1">
      <c r="A23" s="129">
        <v>12</v>
      </c>
      <c r="B23" s="106" t="s">
        <v>22</v>
      </c>
      <c r="C23" s="42">
        <v>4</v>
      </c>
      <c r="D23" s="25" t="s">
        <v>26</v>
      </c>
      <c r="E23" s="26">
        <v>4</v>
      </c>
      <c r="F23" s="27">
        <v>4</v>
      </c>
      <c r="G23" s="28">
        <f t="shared" si="0"/>
        <v>100</v>
      </c>
      <c r="H23" s="42"/>
      <c r="I23" s="28">
        <f t="shared" si="1"/>
        <v>0</v>
      </c>
      <c r="J23" s="42">
        <v>2</v>
      </c>
      <c r="K23" s="28">
        <f t="shared" si="2"/>
        <v>50</v>
      </c>
      <c r="L23" s="42">
        <v>2</v>
      </c>
      <c r="M23" s="28">
        <f t="shared" si="3"/>
        <v>50</v>
      </c>
      <c r="N23" s="42"/>
      <c r="O23" s="28">
        <f t="shared" si="4"/>
        <v>0</v>
      </c>
      <c r="P23" s="29">
        <f t="shared" si="5"/>
        <v>100</v>
      </c>
      <c r="Q23" s="82">
        <f t="shared" si="6"/>
        <v>50</v>
      </c>
      <c r="R23" s="89">
        <f t="shared" si="8"/>
        <v>3.5</v>
      </c>
    </row>
    <row r="24" spans="1:19" s="19" customFormat="1" ht="15.75" thickBot="1">
      <c r="A24" s="130"/>
      <c r="B24" s="70" t="s">
        <v>13</v>
      </c>
      <c r="C24" s="30"/>
      <c r="D24" s="69"/>
      <c r="E24" s="71">
        <f>SUM(E11:E23)</f>
        <v>48</v>
      </c>
      <c r="F24" s="72">
        <f>SUM(F11:F23)</f>
        <v>48</v>
      </c>
      <c r="G24" s="31">
        <f>F24/E24*100</f>
        <v>100</v>
      </c>
      <c r="H24" s="68">
        <f>SUM(H11:H23)</f>
        <v>6</v>
      </c>
      <c r="I24" s="31">
        <f>H24*100/E24</f>
        <v>12.5</v>
      </c>
      <c r="J24" s="68">
        <f>SUM(J11:J23)</f>
        <v>33</v>
      </c>
      <c r="K24" s="73">
        <f>J24*100/E24</f>
        <v>68.75</v>
      </c>
      <c r="L24" s="71">
        <f>SUM(L11:L23)</f>
        <v>9</v>
      </c>
      <c r="M24" s="73">
        <f>L24*100/E24</f>
        <v>18.75</v>
      </c>
      <c r="N24" s="71">
        <f>SUM(N11:N23)</f>
        <v>0</v>
      </c>
      <c r="O24" s="73">
        <f>N24*100/E24</f>
        <v>0</v>
      </c>
      <c r="P24" s="74">
        <f>(H24+J24+L24)/E24*100</f>
        <v>100</v>
      </c>
      <c r="Q24" s="74">
        <f>(H24+J24)/E24*100</f>
        <v>81.25</v>
      </c>
      <c r="R24" s="97">
        <f>SUM(R11:R23)/12</f>
        <v>3.9375</v>
      </c>
      <c r="S24" s="79"/>
    </row>
    <row r="25" spans="1:17" s="19" customFormat="1" ht="15">
      <c r="A25" s="35"/>
      <c r="B25" s="36"/>
      <c r="C25" s="37"/>
      <c r="D25" s="37"/>
      <c r="E25" s="38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0"/>
      <c r="Q25" s="40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6" customHeight="1">
      <c r="A28" s="7"/>
      <c r="B28" s="7"/>
      <c r="C28" s="7"/>
      <c r="D28" s="7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121"/>
      <c r="G29" s="121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3.75" customHeight="1">
      <c r="A31" s="12"/>
      <c r="B31" s="32"/>
      <c r="C31" s="33"/>
      <c r="D31" s="34"/>
      <c r="E31" s="13"/>
      <c r="F31" s="77"/>
      <c r="G31" s="7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1.25" customHeight="1">
      <c r="A32" s="12"/>
      <c r="B32" s="32"/>
      <c r="C32" s="33"/>
      <c r="D32" s="33"/>
      <c r="E32" s="13"/>
      <c r="F32" s="18"/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2"/>
      <c r="B33" s="32"/>
      <c r="C33" s="33"/>
      <c r="D33" s="34"/>
      <c r="E33" s="13"/>
      <c r="F33" s="121"/>
      <c r="G33" s="121"/>
      <c r="H33" s="46"/>
      <c r="I33" s="7"/>
      <c r="J33" s="7"/>
      <c r="K33" s="7"/>
      <c r="L33" s="7"/>
      <c r="M33" s="7"/>
      <c r="N33" s="7"/>
      <c r="O33" s="7"/>
      <c r="P33" s="7"/>
      <c r="Q33" s="7"/>
    </row>
    <row r="34" spans="1:17" ht="10.5" customHeight="1">
      <c r="A34" s="12"/>
      <c r="B34" s="47"/>
      <c r="C34" s="43"/>
      <c r="D34" s="44"/>
      <c r="E34" s="45"/>
      <c r="F34" s="44"/>
      <c r="G34" s="44"/>
      <c r="H34" s="46"/>
      <c r="I34" s="8"/>
      <c r="J34" s="8"/>
      <c r="K34" s="8"/>
      <c r="L34" s="8"/>
      <c r="M34" s="8"/>
      <c r="N34" s="8"/>
      <c r="O34" s="7"/>
      <c r="P34" s="7"/>
      <c r="Q34" s="7"/>
    </row>
    <row r="35" spans="1:18" ht="24" customHeight="1">
      <c r="A35" s="12"/>
      <c r="B35" s="32"/>
      <c r="C35" s="33"/>
      <c r="D35" s="34"/>
      <c r="E35" s="13"/>
      <c r="F35" s="78"/>
      <c r="G35" s="34"/>
      <c r="H35" s="4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6:17" ht="12.75">
      <c r="F36" s="7"/>
      <c r="G36" s="7"/>
      <c r="H36" s="8"/>
      <c r="I36" s="8"/>
      <c r="J36" s="8"/>
      <c r="K36" s="8"/>
      <c r="L36" s="8"/>
      <c r="M36" s="8"/>
      <c r="N36" s="8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2.7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/>
  <protectedRanges>
    <protectedRange sqref="B23:C23 A11:A18 C11:D11 C12:C18 A19:C22 E11:E21 D12:D21 D22:E23" name="Диапазон1"/>
    <protectedRange sqref="H11:H23" name="Диапазон2"/>
    <protectedRange sqref="J11:J23" name="Диапазон3"/>
    <protectedRange sqref="L11:L23" name="Диапазон4"/>
    <protectedRange sqref="N11:N23" name="Диапазон5"/>
    <protectedRange sqref="A1:Q5 A7:Q7" name="Диапазон6"/>
    <protectedRange sqref="A26:Q28 A36:Q37" name="Диапазон7"/>
    <protectedRange sqref="I33:Q35 H29:Q32 A29:A35" name="Диапазон7_1"/>
    <protectedRange sqref="B29:G32" name="Диапазон7_1_1"/>
    <protectedRange sqref="A6:C6 E6 G6:Q6" name="Диапазон6_1"/>
    <protectedRange sqref="D6" name="Диапазон6_2"/>
    <protectedRange sqref="H33:H34" name="Диапазон7_2"/>
    <protectedRange sqref="B33:G34" name="Диапазон7_1_2"/>
    <protectedRange sqref="H35" name="Диапазон7_1_1_1"/>
    <protectedRange sqref="B35:G35" name="Диапазон7_1_1_1_1"/>
    <protectedRange sqref="B11:B18" name="Диапазон1_1_1"/>
  </protectedRanges>
  <mergeCells count="19">
    <mergeCell ref="F29:G29"/>
    <mergeCell ref="F33:G33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00390625" style="0" customWidth="1"/>
    <col min="2" max="2" width="37.875" style="0" customWidth="1"/>
    <col min="3" max="3" width="4.625" style="0" customWidth="1"/>
    <col min="4" max="4" width="10.1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62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37</v>
      </c>
      <c r="E11" s="26">
        <v>8</v>
      </c>
      <c r="F11" s="27">
        <v>8</v>
      </c>
      <c r="G11" s="28">
        <f aca="true" t="shared" si="0" ref="G11:G23">F11/E11*100</f>
        <v>100</v>
      </c>
      <c r="H11" s="26">
        <v>4</v>
      </c>
      <c r="I11" s="28">
        <f aca="true" t="shared" si="1" ref="I11:I23">H11*100/E11</f>
        <v>50</v>
      </c>
      <c r="J11" s="26">
        <v>4</v>
      </c>
      <c r="K11" s="28">
        <f aca="true" t="shared" si="2" ref="K11:K23">J11*100/E11</f>
        <v>50</v>
      </c>
      <c r="L11" s="26"/>
      <c r="M11" s="28">
        <f aca="true" t="shared" si="3" ref="M11:M23">L11*100/E11</f>
        <v>0</v>
      </c>
      <c r="N11" s="25"/>
      <c r="O11" s="28">
        <f aca="true" t="shared" si="4" ref="O11:O23">N11*100/E11</f>
        <v>0</v>
      </c>
      <c r="P11" s="29">
        <f aca="true" t="shared" si="5" ref="P11:P23">(H11+J11+L11)/E11*100</f>
        <v>100</v>
      </c>
      <c r="Q11" s="82">
        <f aca="true" t="shared" si="6" ref="Q11:Q23">(H11+J11)/E11*100</f>
        <v>100</v>
      </c>
      <c r="R11" s="89">
        <f aca="true" t="shared" si="7" ref="R11:R16">(H11*5+J11*4+L11*3+N11*2)/(H11+J11+L11+N11)</f>
        <v>4.5</v>
      </c>
    </row>
    <row r="12" spans="1:18" s="19" customFormat="1" ht="15">
      <c r="A12" s="25">
        <v>2</v>
      </c>
      <c r="B12" s="76" t="s">
        <v>28</v>
      </c>
      <c r="C12" s="24">
        <v>4</v>
      </c>
      <c r="D12" s="25" t="s">
        <v>37</v>
      </c>
      <c r="E12" s="26">
        <v>8</v>
      </c>
      <c r="F12" s="27">
        <v>8</v>
      </c>
      <c r="G12" s="28">
        <f t="shared" si="0"/>
        <v>100</v>
      </c>
      <c r="H12" s="26">
        <v>1</v>
      </c>
      <c r="I12" s="28">
        <f t="shared" si="1"/>
        <v>12.5</v>
      </c>
      <c r="J12" s="26">
        <v>5</v>
      </c>
      <c r="K12" s="28">
        <f t="shared" si="2"/>
        <v>62.5</v>
      </c>
      <c r="L12" s="26">
        <v>2</v>
      </c>
      <c r="M12" s="28">
        <f t="shared" si="3"/>
        <v>25</v>
      </c>
      <c r="N12" s="25"/>
      <c r="O12" s="28">
        <f t="shared" si="4"/>
        <v>0</v>
      </c>
      <c r="P12" s="29">
        <f t="shared" si="5"/>
        <v>100</v>
      </c>
      <c r="Q12" s="82">
        <f t="shared" si="6"/>
        <v>75</v>
      </c>
      <c r="R12" s="89">
        <f t="shared" si="7"/>
        <v>3.875</v>
      </c>
    </row>
    <row r="13" spans="1:18" s="19" customFormat="1" ht="15">
      <c r="A13" s="25">
        <v>3</v>
      </c>
      <c r="B13" s="76" t="s">
        <v>27</v>
      </c>
      <c r="C13" s="24">
        <v>4</v>
      </c>
      <c r="D13" s="25" t="s">
        <v>37</v>
      </c>
      <c r="E13" s="26">
        <v>8</v>
      </c>
      <c r="F13" s="27">
        <v>8</v>
      </c>
      <c r="G13" s="28">
        <f t="shared" si="0"/>
        <v>100</v>
      </c>
      <c r="H13" s="26">
        <v>1</v>
      </c>
      <c r="I13" s="28">
        <f t="shared" si="1"/>
        <v>12.5</v>
      </c>
      <c r="J13" s="26">
        <v>5</v>
      </c>
      <c r="K13" s="28">
        <f t="shared" si="2"/>
        <v>62.5</v>
      </c>
      <c r="L13" s="26">
        <v>2</v>
      </c>
      <c r="M13" s="28">
        <f t="shared" si="3"/>
        <v>25</v>
      </c>
      <c r="N13" s="25"/>
      <c r="O13" s="28">
        <f t="shared" si="4"/>
        <v>0</v>
      </c>
      <c r="P13" s="29">
        <f t="shared" si="5"/>
        <v>100</v>
      </c>
      <c r="Q13" s="82">
        <f t="shared" si="6"/>
        <v>75</v>
      </c>
      <c r="R13" s="89">
        <f t="shared" si="7"/>
        <v>3.875</v>
      </c>
    </row>
    <row r="14" spans="1:18" s="19" customFormat="1" ht="15">
      <c r="A14" s="25">
        <v>4</v>
      </c>
      <c r="B14" s="101" t="s">
        <v>29</v>
      </c>
      <c r="C14" s="24">
        <v>4</v>
      </c>
      <c r="D14" s="25" t="s">
        <v>37</v>
      </c>
      <c r="E14" s="26">
        <v>8</v>
      </c>
      <c r="F14" s="27">
        <v>8</v>
      </c>
      <c r="G14" s="28">
        <f t="shared" si="0"/>
        <v>100</v>
      </c>
      <c r="H14" s="26"/>
      <c r="I14" s="28">
        <f t="shared" si="1"/>
        <v>0</v>
      </c>
      <c r="J14" s="26">
        <v>2</v>
      </c>
      <c r="K14" s="28">
        <f t="shared" si="2"/>
        <v>25</v>
      </c>
      <c r="L14" s="26">
        <v>6</v>
      </c>
      <c r="M14" s="28">
        <f t="shared" si="3"/>
        <v>75</v>
      </c>
      <c r="N14" s="25"/>
      <c r="O14" s="28">
        <f t="shared" si="4"/>
        <v>0</v>
      </c>
      <c r="P14" s="29">
        <f t="shared" si="5"/>
        <v>100</v>
      </c>
      <c r="Q14" s="82">
        <f t="shared" si="6"/>
        <v>25</v>
      </c>
      <c r="R14" s="89">
        <f t="shared" si="7"/>
        <v>3.25</v>
      </c>
    </row>
    <row r="15" spans="1:18" s="75" customFormat="1" ht="15">
      <c r="A15" s="25">
        <v>5</v>
      </c>
      <c r="B15" s="80" t="s">
        <v>30</v>
      </c>
      <c r="C15" s="24">
        <v>4</v>
      </c>
      <c r="D15" s="25" t="s">
        <v>37</v>
      </c>
      <c r="E15" s="26">
        <v>8</v>
      </c>
      <c r="F15" s="27">
        <v>6</v>
      </c>
      <c r="G15" s="28">
        <f t="shared" si="0"/>
        <v>75</v>
      </c>
      <c r="H15" s="26">
        <v>1</v>
      </c>
      <c r="I15" s="28">
        <f t="shared" si="1"/>
        <v>12.5</v>
      </c>
      <c r="J15" s="26">
        <v>3</v>
      </c>
      <c r="K15" s="28">
        <f t="shared" si="2"/>
        <v>37.5</v>
      </c>
      <c r="L15" s="26">
        <v>2</v>
      </c>
      <c r="M15" s="28">
        <f t="shared" si="3"/>
        <v>25</v>
      </c>
      <c r="N15" s="25"/>
      <c r="O15" s="28">
        <f t="shared" si="4"/>
        <v>0</v>
      </c>
      <c r="P15" s="29">
        <f t="shared" si="5"/>
        <v>75</v>
      </c>
      <c r="Q15" s="82">
        <f t="shared" si="6"/>
        <v>50</v>
      </c>
      <c r="R15" s="89">
        <f t="shared" si="7"/>
        <v>3.8333333333333335</v>
      </c>
    </row>
    <row r="16" spans="1:18" s="19" customFormat="1" ht="15" customHeight="1">
      <c r="A16" s="25">
        <v>6</v>
      </c>
      <c r="B16" s="76" t="s">
        <v>31</v>
      </c>
      <c r="C16" s="24">
        <v>4</v>
      </c>
      <c r="D16" s="25" t="s">
        <v>37</v>
      </c>
      <c r="E16" s="26">
        <v>8</v>
      </c>
      <c r="F16" s="27">
        <v>7</v>
      </c>
      <c r="G16" s="28">
        <f t="shared" si="0"/>
        <v>87.5</v>
      </c>
      <c r="H16" s="26">
        <v>2</v>
      </c>
      <c r="I16" s="28">
        <f t="shared" si="1"/>
        <v>25</v>
      </c>
      <c r="J16" s="26">
        <v>3</v>
      </c>
      <c r="K16" s="28">
        <f t="shared" si="2"/>
        <v>37.5</v>
      </c>
      <c r="L16" s="26">
        <v>2</v>
      </c>
      <c r="M16" s="28">
        <f t="shared" si="3"/>
        <v>25</v>
      </c>
      <c r="N16" s="25"/>
      <c r="O16" s="28">
        <f>N16*100/E16</f>
        <v>0</v>
      </c>
      <c r="P16" s="29">
        <f t="shared" si="5"/>
        <v>87.5</v>
      </c>
      <c r="Q16" s="82">
        <f t="shared" si="6"/>
        <v>62.5</v>
      </c>
      <c r="R16" s="89">
        <f t="shared" si="7"/>
        <v>4</v>
      </c>
    </row>
    <row r="17" spans="1:18" s="19" customFormat="1" ht="15" hidden="1">
      <c r="A17" s="25">
        <v>7</v>
      </c>
      <c r="B17" s="76"/>
      <c r="C17" s="24"/>
      <c r="D17" s="25" t="s">
        <v>37</v>
      </c>
      <c r="E17" s="26"/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82"/>
      <c r="R17" s="89"/>
    </row>
    <row r="18" spans="1:18" s="19" customFormat="1" ht="15" customHeight="1">
      <c r="A18" s="25">
        <v>7</v>
      </c>
      <c r="B18" s="103" t="s">
        <v>32</v>
      </c>
      <c r="C18" s="25">
        <v>4</v>
      </c>
      <c r="D18" s="25" t="s">
        <v>37</v>
      </c>
      <c r="E18" s="26">
        <v>8</v>
      </c>
      <c r="F18" s="27">
        <v>8</v>
      </c>
      <c r="G18" s="28">
        <f t="shared" si="0"/>
        <v>100</v>
      </c>
      <c r="H18" s="26">
        <v>2</v>
      </c>
      <c r="I18" s="28">
        <f t="shared" si="1"/>
        <v>25</v>
      </c>
      <c r="J18" s="26">
        <v>5</v>
      </c>
      <c r="K18" s="28">
        <f t="shared" si="2"/>
        <v>62.5</v>
      </c>
      <c r="L18" s="26">
        <v>1</v>
      </c>
      <c r="M18" s="28">
        <f t="shared" si="3"/>
        <v>12.5</v>
      </c>
      <c r="N18" s="25"/>
      <c r="O18" s="28">
        <f t="shared" si="4"/>
        <v>0</v>
      </c>
      <c r="P18" s="29">
        <f t="shared" si="5"/>
        <v>100</v>
      </c>
      <c r="Q18" s="82">
        <f t="shared" si="6"/>
        <v>87.5</v>
      </c>
      <c r="R18" s="89">
        <f aca="true" t="shared" si="8" ref="R18:R23">(H18*5+J18*4+L18*3+N18*2)/(H18+J18+L18+N18)</f>
        <v>4.125</v>
      </c>
    </row>
    <row r="19" spans="1:18" s="19" customFormat="1" ht="15" customHeight="1">
      <c r="A19" s="127">
        <v>8</v>
      </c>
      <c r="B19" s="80" t="s">
        <v>33</v>
      </c>
      <c r="C19" s="102">
        <v>4</v>
      </c>
      <c r="D19" s="25" t="s">
        <v>37</v>
      </c>
      <c r="E19" s="26">
        <v>8</v>
      </c>
      <c r="F19" s="27">
        <v>8</v>
      </c>
      <c r="G19" s="28">
        <f t="shared" si="0"/>
        <v>100</v>
      </c>
      <c r="H19" s="92">
        <v>3</v>
      </c>
      <c r="I19" s="28">
        <f t="shared" si="1"/>
        <v>37.5</v>
      </c>
      <c r="J19" s="92">
        <v>4</v>
      </c>
      <c r="K19" s="28">
        <f t="shared" si="2"/>
        <v>50</v>
      </c>
      <c r="L19" s="92">
        <v>1</v>
      </c>
      <c r="M19" s="28">
        <f t="shared" si="3"/>
        <v>12.5</v>
      </c>
      <c r="N19" s="91"/>
      <c r="O19" s="28">
        <f t="shared" si="4"/>
        <v>0</v>
      </c>
      <c r="P19" s="29">
        <f t="shared" si="5"/>
        <v>100</v>
      </c>
      <c r="Q19" s="82">
        <f t="shared" si="6"/>
        <v>87.5</v>
      </c>
      <c r="R19" s="89">
        <f t="shared" si="8"/>
        <v>4.25</v>
      </c>
    </row>
    <row r="20" spans="1:18" s="19" customFormat="1" ht="15" customHeight="1">
      <c r="A20" s="127">
        <v>9</v>
      </c>
      <c r="B20" s="104" t="s">
        <v>34</v>
      </c>
      <c r="C20" s="25">
        <v>4</v>
      </c>
      <c r="D20" s="25" t="s">
        <v>37</v>
      </c>
      <c r="E20" s="26">
        <v>8</v>
      </c>
      <c r="F20" s="27">
        <v>8</v>
      </c>
      <c r="G20" s="28">
        <f t="shared" si="0"/>
        <v>100</v>
      </c>
      <c r="H20" s="26">
        <v>3</v>
      </c>
      <c r="I20" s="28">
        <f t="shared" si="1"/>
        <v>37.5</v>
      </c>
      <c r="J20" s="26">
        <v>4</v>
      </c>
      <c r="K20" s="28">
        <f t="shared" si="2"/>
        <v>50</v>
      </c>
      <c r="L20" s="26">
        <v>1</v>
      </c>
      <c r="M20" s="28">
        <f t="shared" si="3"/>
        <v>12.5</v>
      </c>
      <c r="N20" s="25"/>
      <c r="O20" s="28">
        <f t="shared" si="4"/>
        <v>0</v>
      </c>
      <c r="P20" s="29">
        <f t="shared" si="5"/>
        <v>100</v>
      </c>
      <c r="Q20" s="82">
        <f t="shared" si="6"/>
        <v>87.5</v>
      </c>
      <c r="R20" s="89">
        <f t="shared" si="8"/>
        <v>4.25</v>
      </c>
    </row>
    <row r="21" spans="1:18" s="19" customFormat="1" ht="15" customHeight="1">
      <c r="A21" s="127">
        <v>10</v>
      </c>
      <c r="B21" s="105" t="s">
        <v>35</v>
      </c>
      <c r="C21" s="25">
        <v>4</v>
      </c>
      <c r="D21" s="25" t="s">
        <v>37</v>
      </c>
      <c r="E21" s="26">
        <v>8</v>
      </c>
      <c r="F21" s="27">
        <v>8</v>
      </c>
      <c r="G21" s="28">
        <f t="shared" si="0"/>
        <v>100</v>
      </c>
      <c r="H21" s="25">
        <v>2</v>
      </c>
      <c r="I21" s="28">
        <f t="shared" si="1"/>
        <v>25</v>
      </c>
      <c r="J21" s="25">
        <v>4</v>
      </c>
      <c r="K21" s="28">
        <f t="shared" si="2"/>
        <v>50</v>
      </c>
      <c r="L21" s="25">
        <v>2</v>
      </c>
      <c r="M21" s="28">
        <f t="shared" si="3"/>
        <v>25</v>
      </c>
      <c r="N21" s="25"/>
      <c r="O21" s="28">
        <f t="shared" si="4"/>
        <v>0</v>
      </c>
      <c r="P21" s="29">
        <f t="shared" si="5"/>
        <v>100</v>
      </c>
      <c r="Q21" s="82">
        <f t="shared" si="6"/>
        <v>75</v>
      </c>
      <c r="R21" s="89">
        <f t="shared" si="8"/>
        <v>4</v>
      </c>
    </row>
    <row r="22" spans="1:18" s="19" customFormat="1" ht="15" customHeight="1">
      <c r="A22" s="128">
        <v>11</v>
      </c>
      <c r="B22" s="105" t="s">
        <v>36</v>
      </c>
      <c r="C22" s="54">
        <v>4</v>
      </c>
      <c r="D22" s="25" t="s">
        <v>37</v>
      </c>
      <c r="E22" s="26">
        <v>8</v>
      </c>
      <c r="F22" s="27">
        <v>8</v>
      </c>
      <c r="G22" s="28">
        <f t="shared" si="0"/>
        <v>100</v>
      </c>
      <c r="H22" s="54">
        <v>1</v>
      </c>
      <c r="I22" s="28">
        <f t="shared" si="1"/>
        <v>12.5</v>
      </c>
      <c r="J22" s="54">
        <v>2</v>
      </c>
      <c r="K22" s="28">
        <f t="shared" si="2"/>
        <v>25</v>
      </c>
      <c r="L22" s="54">
        <v>5</v>
      </c>
      <c r="M22" s="28">
        <f t="shared" si="3"/>
        <v>62.5</v>
      </c>
      <c r="N22" s="54"/>
      <c r="O22" s="28">
        <f t="shared" si="4"/>
        <v>0</v>
      </c>
      <c r="P22" s="29">
        <f t="shared" si="5"/>
        <v>100</v>
      </c>
      <c r="Q22" s="82">
        <f t="shared" si="6"/>
        <v>37.5</v>
      </c>
      <c r="R22" s="89">
        <f t="shared" si="8"/>
        <v>3.5</v>
      </c>
    </row>
    <row r="23" spans="1:18" s="19" customFormat="1" ht="15" customHeight="1" thickBot="1">
      <c r="A23" s="129">
        <v>12</v>
      </c>
      <c r="B23" s="106" t="s">
        <v>22</v>
      </c>
      <c r="C23" s="42">
        <v>4</v>
      </c>
      <c r="D23" s="25" t="s">
        <v>37</v>
      </c>
      <c r="E23" s="26">
        <v>8</v>
      </c>
      <c r="F23" s="27">
        <v>8</v>
      </c>
      <c r="G23" s="28">
        <f t="shared" si="0"/>
        <v>100</v>
      </c>
      <c r="H23" s="42"/>
      <c r="I23" s="28">
        <f t="shared" si="1"/>
        <v>0</v>
      </c>
      <c r="J23" s="42">
        <v>3</v>
      </c>
      <c r="K23" s="28">
        <f t="shared" si="2"/>
        <v>37.5</v>
      </c>
      <c r="L23" s="42">
        <v>5</v>
      </c>
      <c r="M23" s="28">
        <f t="shared" si="3"/>
        <v>62.5</v>
      </c>
      <c r="N23" s="42"/>
      <c r="O23" s="28">
        <f t="shared" si="4"/>
        <v>0</v>
      </c>
      <c r="P23" s="29">
        <f t="shared" si="5"/>
        <v>100</v>
      </c>
      <c r="Q23" s="82">
        <f t="shared" si="6"/>
        <v>37.5</v>
      </c>
      <c r="R23" s="89">
        <f t="shared" si="8"/>
        <v>3.375</v>
      </c>
    </row>
    <row r="24" spans="1:19" s="19" customFormat="1" ht="15.75" thickBot="1">
      <c r="A24" s="130"/>
      <c r="B24" s="70" t="s">
        <v>13</v>
      </c>
      <c r="C24" s="30"/>
      <c r="D24" s="69"/>
      <c r="E24" s="71">
        <f>SUM(E11:E23)</f>
        <v>96</v>
      </c>
      <c r="F24" s="72">
        <f>SUM(F11:F23)</f>
        <v>93</v>
      </c>
      <c r="G24" s="31">
        <f>F24/E24*100</f>
        <v>96.875</v>
      </c>
      <c r="H24" s="68">
        <f>SUM(H11:H23)</f>
        <v>20</v>
      </c>
      <c r="I24" s="31">
        <f>H24*100/E24</f>
        <v>20.833333333333332</v>
      </c>
      <c r="J24" s="68">
        <f>SUM(J11:J23)</f>
        <v>44</v>
      </c>
      <c r="K24" s="73">
        <f>J24*100/E24</f>
        <v>45.833333333333336</v>
      </c>
      <c r="L24" s="71">
        <f>SUM(L11:L23)</f>
        <v>29</v>
      </c>
      <c r="M24" s="73">
        <f>L24*100/E24</f>
        <v>30.208333333333332</v>
      </c>
      <c r="N24" s="71">
        <f>SUM(N11:N23)</f>
        <v>0</v>
      </c>
      <c r="O24" s="73">
        <f>N24*100/E24</f>
        <v>0</v>
      </c>
      <c r="P24" s="74">
        <f>(H24+J24+L24)/E24*100</f>
        <v>96.875</v>
      </c>
      <c r="Q24" s="74">
        <f>(H24+J24)/E24*100</f>
        <v>66.66666666666666</v>
      </c>
      <c r="R24" s="97">
        <f>SUM(R11:R23)/12</f>
        <v>3.9027777777777772</v>
      </c>
      <c r="S24" s="79"/>
    </row>
    <row r="25" spans="1:17" s="19" customFormat="1" ht="15">
      <c r="A25" s="131"/>
      <c r="B25" s="36"/>
      <c r="C25" s="37"/>
      <c r="D25" s="37"/>
      <c r="E25" s="38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0"/>
      <c r="Q25" s="40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6" customHeight="1">
      <c r="A28" s="7"/>
      <c r="B28" s="7"/>
      <c r="C28" s="7"/>
      <c r="D28" s="7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121"/>
      <c r="G29" s="121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3.75" customHeight="1">
      <c r="A31" s="12"/>
      <c r="B31" s="32"/>
      <c r="C31" s="33"/>
      <c r="D31" s="34"/>
      <c r="E31" s="13"/>
      <c r="F31" s="77"/>
      <c r="G31" s="7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1.25" customHeight="1">
      <c r="A32" s="12"/>
      <c r="B32" s="32"/>
      <c r="C32" s="33"/>
      <c r="D32" s="33"/>
      <c r="E32" s="13"/>
      <c r="F32" s="18"/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2"/>
      <c r="B33" s="32"/>
      <c r="C33" s="33"/>
      <c r="D33" s="34"/>
      <c r="E33" s="13"/>
      <c r="F33" s="121"/>
      <c r="G33" s="121"/>
      <c r="H33" s="46"/>
      <c r="I33" s="7"/>
      <c r="J33" s="7"/>
      <c r="K33" s="7"/>
      <c r="L33" s="7"/>
      <c r="M33" s="7"/>
      <c r="N33" s="7"/>
      <c r="O33" s="7"/>
      <c r="P33" s="7"/>
      <c r="Q33" s="7"/>
    </row>
    <row r="34" spans="1:17" ht="10.5" customHeight="1">
      <c r="A34" s="12"/>
      <c r="B34" s="47"/>
      <c r="C34" s="43"/>
      <c r="D34" s="44"/>
      <c r="E34" s="45"/>
      <c r="F34" s="44"/>
      <c r="G34" s="44"/>
      <c r="H34" s="46"/>
      <c r="I34" s="8"/>
      <c r="J34" s="8"/>
      <c r="K34" s="8"/>
      <c r="L34" s="8"/>
      <c r="M34" s="8"/>
      <c r="N34" s="8"/>
      <c r="O34" s="7"/>
      <c r="P34" s="7"/>
      <c r="Q34" s="7"/>
    </row>
    <row r="35" spans="1:18" ht="24" customHeight="1">
      <c r="A35" s="12"/>
      <c r="B35" s="32"/>
      <c r="C35" s="33"/>
      <c r="D35" s="34"/>
      <c r="E35" s="13"/>
      <c r="F35" s="78"/>
      <c r="G35" s="34"/>
      <c r="H35" s="4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6:17" ht="12.75">
      <c r="F36" s="7"/>
      <c r="G36" s="7"/>
      <c r="H36" s="8"/>
      <c r="I36" s="8"/>
      <c r="J36" s="8"/>
      <c r="K36" s="8"/>
      <c r="L36" s="8"/>
      <c r="M36" s="8"/>
      <c r="N36" s="8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2.7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/>
  <protectedRanges>
    <protectedRange sqref="B23:C23 A11:A18 C11:D11 C12:C18 A19:C22 E11:E23 D12:D23" name="Диапазон1"/>
    <protectedRange sqref="H11:H23" name="Диапазон2"/>
    <protectedRange sqref="J11:J23" name="Диапазон3"/>
    <protectedRange sqref="L11:L23" name="Диапазон4"/>
    <protectedRange sqref="N11:N23" name="Диапазон5"/>
    <protectedRange sqref="A1:Q5 A7:Q7" name="Диапазон6"/>
    <protectedRange sqref="A26:Q28 A36:Q37" name="Диапазон7"/>
    <protectedRange sqref="I33:Q35 H29:Q32 A29:A35" name="Диапазон7_1"/>
    <protectedRange sqref="B29:G32" name="Диапазон7_1_1"/>
    <protectedRange sqref="A6:C6 E6 G6:Q6" name="Диапазон6_1"/>
    <protectedRange sqref="D6" name="Диапазон6_2"/>
    <protectedRange sqref="H33:H34" name="Диапазон7_2"/>
    <protectedRange sqref="B33:G34" name="Диапазон7_1_2"/>
    <protectedRange sqref="H35" name="Диапазон7_1_1_1"/>
    <protectedRange sqref="B35:G35" name="Диапазон7_1_1_1_1"/>
    <protectedRange sqref="B11:B18" name="Диапазон1_1_1"/>
  </protectedRanges>
  <mergeCells count="19">
    <mergeCell ref="F29:G29"/>
    <mergeCell ref="F33:G33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6">
      <selection activeCell="T15" sqref="T15"/>
    </sheetView>
  </sheetViews>
  <sheetFormatPr defaultColWidth="9.00390625" defaultRowHeight="12.75"/>
  <cols>
    <col min="1" max="1" width="4.00390625" style="0" customWidth="1"/>
    <col min="2" max="2" width="41.875" style="0" customWidth="1"/>
    <col min="3" max="3" width="4.625" style="0" customWidth="1"/>
    <col min="4" max="4" width="10.625" style="0" customWidth="1"/>
    <col min="5" max="5" width="5.875" style="1" customWidth="1"/>
    <col min="6" max="6" width="5.875" style="0" customWidth="1"/>
    <col min="7" max="7" width="6.7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25.5" customHeight="1">
      <c r="A11" s="25">
        <v>1</v>
      </c>
      <c r="B11" s="76" t="s">
        <v>23</v>
      </c>
      <c r="C11" s="24">
        <v>4</v>
      </c>
      <c r="D11" s="108" t="s">
        <v>55</v>
      </c>
      <c r="E11" s="26">
        <v>12</v>
      </c>
      <c r="F11" s="27">
        <v>12</v>
      </c>
      <c r="G11" s="28">
        <f aca="true" t="shared" si="0" ref="G11:G23">F11/E11*100</f>
        <v>100</v>
      </c>
      <c r="H11" s="26">
        <v>4</v>
      </c>
      <c r="I11" s="28">
        <f aca="true" t="shared" si="1" ref="I11:I23">H11*100/E11</f>
        <v>33.333333333333336</v>
      </c>
      <c r="J11" s="26">
        <v>8</v>
      </c>
      <c r="K11" s="28">
        <f aca="true" t="shared" si="2" ref="K11:K23">J11*100/E11</f>
        <v>66.66666666666667</v>
      </c>
      <c r="L11" s="26"/>
      <c r="M11" s="28">
        <f aca="true" t="shared" si="3" ref="M11:M23">L11*100/E11</f>
        <v>0</v>
      </c>
      <c r="N11" s="25"/>
      <c r="O11" s="28">
        <f aca="true" t="shared" si="4" ref="O11:O23">N11*100/E11</f>
        <v>0</v>
      </c>
      <c r="P11" s="29">
        <f aca="true" t="shared" si="5" ref="P11:P23">(H11+J11+L11)/E11*100</f>
        <v>100</v>
      </c>
      <c r="Q11" s="82">
        <f aca="true" t="shared" si="6" ref="Q11:Q23">(H11+J11)/E11*100</f>
        <v>100</v>
      </c>
      <c r="R11" s="134">
        <f aca="true" t="shared" si="7" ref="R11:R16">(H11*5+J11*4+L11*3+N11*2)/(H11+J11+L11+N11)</f>
        <v>4.333333333333333</v>
      </c>
    </row>
    <row r="12" spans="1:18" s="19" customFormat="1" ht="24.75" customHeight="1">
      <c r="A12" s="25">
        <v>2</v>
      </c>
      <c r="B12" s="76" t="s">
        <v>28</v>
      </c>
      <c r="C12" s="24">
        <v>4</v>
      </c>
      <c r="D12" s="108" t="s">
        <v>55</v>
      </c>
      <c r="E12" s="26">
        <v>12</v>
      </c>
      <c r="F12" s="27">
        <v>12</v>
      </c>
      <c r="G12" s="28">
        <f t="shared" si="0"/>
        <v>100</v>
      </c>
      <c r="H12" s="26">
        <v>1</v>
      </c>
      <c r="I12" s="28">
        <f t="shared" si="1"/>
        <v>8.333333333333334</v>
      </c>
      <c r="J12" s="26">
        <v>9</v>
      </c>
      <c r="K12" s="28">
        <f t="shared" si="2"/>
        <v>75</v>
      </c>
      <c r="L12" s="26">
        <v>2</v>
      </c>
      <c r="M12" s="28">
        <f t="shared" si="3"/>
        <v>16.666666666666668</v>
      </c>
      <c r="N12" s="25"/>
      <c r="O12" s="28">
        <f t="shared" si="4"/>
        <v>0</v>
      </c>
      <c r="P12" s="29">
        <f t="shared" si="5"/>
        <v>100</v>
      </c>
      <c r="Q12" s="82">
        <f t="shared" si="6"/>
        <v>83.33333333333334</v>
      </c>
      <c r="R12" s="134">
        <f t="shared" si="7"/>
        <v>3.9166666666666665</v>
      </c>
    </row>
    <row r="13" spans="1:18" s="19" customFormat="1" ht="25.5" customHeight="1">
      <c r="A13" s="25">
        <v>3</v>
      </c>
      <c r="B13" s="76" t="s">
        <v>27</v>
      </c>
      <c r="C13" s="24">
        <v>4</v>
      </c>
      <c r="D13" s="108" t="s">
        <v>55</v>
      </c>
      <c r="E13" s="26">
        <v>12</v>
      </c>
      <c r="F13" s="27">
        <v>12</v>
      </c>
      <c r="G13" s="28">
        <f t="shared" si="0"/>
        <v>100</v>
      </c>
      <c r="H13" s="26">
        <v>1</v>
      </c>
      <c r="I13" s="28">
        <f t="shared" si="1"/>
        <v>8.333333333333334</v>
      </c>
      <c r="J13" s="26">
        <v>9</v>
      </c>
      <c r="K13" s="28">
        <f t="shared" si="2"/>
        <v>75</v>
      </c>
      <c r="L13" s="26">
        <v>2</v>
      </c>
      <c r="M13" s="28">
        <f t="shared" si="3"/>
        <v>16.666666666666668</v>
      </c>
      <c r="N13" s="25"/>
      <c r="O13" s="28">
        <f t="shared" si="4"/>
        <v>0</v>
      </c>
      <c r="P13" s="29">
        <f t="shared" si="5"/>
        <v>100</v>
      </c>
      <c r="Q13" s="82">
        <f t="shared" si="6"/>
        <v>83.33333333333334</v>
      </c>
      <c r="R13" s="134">
        <f t="shared" si="7"/>
        <v>3.9166666666666665</v>
      </c>
    </row>
    <row r="14" spans="1:18" s="19" customFormat="1" ht="25.5" customHeight="1">
      <c r="A14" s="25">
        <v>4</v>
      </c>
      <c r="B14" s="101" t="s">
        <v>29</v>
      </c>
      <c r="C14" s="24">
        <v>4</v>
      </c>
      <c r="D14" s="108" t="s">
        <v>55</v>
      </c>
      <c r="E14" s="26">
        <v>12</v>
      </c>
      <c r="F14" s="27">
        <v>12</v>
      </c>
      <c r="G14" s="28">
        <f t="shared" si="0"/>
        <v>100</v>
      </c>
      <c r="H14" s="26">
        <v>1</v>
      </c>
      <c r="I14" s="28">
        <f t="shared" si="1"/>
        <v>8.333333333333334</v>
      </c>
      <c r="J14" s="26">
        <v>5</v>
      </c>
      <c r="K14" s="28">
        <f t="shared" si="2"/>
        <v>41.666666666666664</v>
      </c>
      <c r="L14" s="26">
        <v>6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82">
        <f t="shared" si="6"/>
        <v>50</v>
      </c>
      <c r="R14" s="134">
        <f t="shared" si="7"/>
        <v>3.5833333333333335</v>
      </c>
    </row>
    <row r="15" spans="1:18" s="75" customFormat="1" ht="25.5" customHeight="1">
      <c r="A15" s="25">
        <v>5</v>
      </c>
      <c r="B15" s="80" t="s">
        <v>30</v>
      </c>
      <c r="C15" s="24">
        <v>4</v>
      </c>
      <c r="D15" s="108" t="s">
        <v>55</v>
      </c>
      <c r="E15" s="26">
        <v>12</v>
      </c>
      <c r="F15" s="27">
        <v>10</v>
      </c>
      <c r="G15" s="28">
        <f t="shared" si="0"/>
        <v>83.33333333333334</v>
      </c>
      <c r="H15" s="26">
        <v>2</v>
      </c>
      <c r="I15" s="28">
        <f t="shared" si="1"/>
        <v>16.666666666666668</v>
      </c>
      <c r="J15" s="26">
        <v>5</v>
      </c>
      <c r="K15" s="28">
        <f t="shared" si="2"/>
        <v>41.666666666666664</v>
      </c>
      <c r="L15" s="26">
        <v>3</v>
      </c>
      <c r="M15" s="28">
        <f t="shared" si="3"/>
        <v>25</v>
      </c>
      <c r="N15" s="25"/>
      <c r="O15" s="28">
        <f t="shared" si="4"/>
        <v>0</v>
      </c>
      <c r="P15" s="29">
        <f t="shared" si="5"/>
        <v>83.33333333333334</v>
      </c>
      <c r="Q15" s="82">
        <f t="shared" si="6"/>
        <v>58.333333333333336</v>
      </c>
      <c r="R15" s="134">
        <f t="shared" si="7"/>
        <v>3.9</v>
      </c>
    </row>
    <row r="16" spans="1:18" s="19" customFormat="1" ht="25.5" customHeight="1">
      <c r="A16" s="25">
        <v>6</v>
      </c>
      <c r="B16" s="76" t="s">
        <v>31</v>
      </c>
      <c r="C16" s="24">
        <v>4</v>
      </c>
      <c r="D16" s="108" t="s">
        <v>55</v>
      </c>
      <c r="E16" s="26">
        <v>12</v>
      </c>
      <c r="F16" s="27">
        <v>11</v>
      </c>
      <c r="G16" s="28">
        <f t="shared" si="0"/>
        <v>91.66666666666666</v>
      </c>
      <c r="H16" s="26">
        <v>2</v>
      </c>
      <c r="I16" s="28">
        <f t="shared" si="1"/>
        <v>16.666666666666668</v>
      </c>
      <c r="J16" s="26">
        <v>6</v>
      </c>
      <c r="K16" s="28">
        <f t="shared" si="2"/>
        <v>50</v>
      </c>
      <c r="L16" s="26">
        <v>3</v>
      </c>
      <c r="M16" s="28">
        <f t="shared" si="3"/>
        <v>25</v>
      </c>
      <c r="N16" s="25"/>
      <c r="O16" s="28">
        <f>N16*100/E16</f>
        <v>0</v>
      </c>
      <c r="P16" s="29">
        <f t="shared" si="5"/>
        <v>91.66666666666666</v>
      </c>
      <c r="Q16" s="82">
        <f t="shared" si="6"/>
        <v>66.66666666666666</v>
      </c>
      <c r="R16" s="134">
        <f t="shared" si="7"/>
        <v>3.909090909090909</v>
      </c>
    </row>
    <row r="17" spans="1:18" s="19" customFormat="1" ht="25.5" hidden="1">
      <c r="A17" s="25">
        <v>7</v>
      </c>
      <c r="B17" s="76"/>
      <c r="C17" s="24"/>
      <c r="D17" s="108" t="s">
        <v>55</v>
      </c>
      <c r="E17" s="26">
        <v>12</v>
      </c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82"/>
      <c r="R17" s="134"/>
    </row>
    <row r="18" spans="1:18" s="19" customFormat="1" ht="25.5" customHeight="1">
      <c r="A18" s="25">
        <v>7</v>
      </c>
      <c r="B18" s="103" t="s">
        <v>32</v>
      </c>
      <c r="C18" s="25">
        <v>4</v>
      </c>
      <c r="D18" s="108" t="s">
        <v>55</v>
      </c>
      <c r="E18" s="26">
        <v>12</v>
      </c>
      <c r="F18" s="27">
        <v>12</v>
      </c>
      <c r="G18" s="28">
        <f t="shared" si="0"/>
        <v>100</v>
      </c>
      <c r="H18" s="26">
        <v>3</v>
      </c>
      <c r="I18" s="28">
        <f t="shared" si="1"/>
        <v>25</v>
      </c>
      <c r="J18" s="26">
        <v>7</v>
      </c>
      <c r="K18" s="28">
        <f t="shared" si="2"/>
        <v>58.333333333333336</v>
      </c>
      <c r="L18" s="26">
        <v>2</v>
      </c>
      <c r="M18" s="28">
        <f t="shared" si="3"/>
        <v>16.666666666666668</v>
      </c>
      <c r="N18" s="25"/>
      <c r="O18" s="28">
        <f t="shared" si="4"/>
        <v>0</v>
      </c>
      <c r="P18" s="29">
        <f t="shared" si="5"/>
        <v>100</v>
      </c>
      <c r="Q18" s="82">
        <f t="shared" si="6"/>
        <v>83.33333333333334</v>
      </c>
      <c r="R18" s="134">
        <f aca="true" t="shared" si="8" ref="R18:R23">(H18*5+J18*4+L18*3+N18*2)/(H18+J18+L18+N18)</f>
        <v>4.083333333333333</v>
      </c>
    </row>
    <row r="19" spans="1:18" s="19" customFormat="1" ht="25.5" customHeight="1">
      <c r="A19" s="25">
        <v>8</v>
      </c>
      <c r="B19" s="80" t="s">
        <v>33</v>
      </c>
      <c r="C19" s="102">
        <v>4</v>
      </c>
      <c r="D19" s="108" t="s">
        <v>55</v>
      </c>
      <c r="E19" s="26">
        <v>12</v>
      </c>
      <c r="F19" s="27">
        <v>12</v>
      </c>
      <c r="G19" s="28">
        <f t="shared" si="0"/>
        <v>100</v>
      </c>
      <c r="H19" s="92">
        <v>4</v>
      </c>
      <c r="I19" s="28">
        <f t="shared" si="1"/>
        <v>33.333333333333336</v>
      </c>
      <c r="J19" s="92">
        <v>6</v>
      </c>
      <c r="K19" s="28">
        <f t="shared" si="2"/>
        <v>50</v>
      </c>
      <c r="L19" s="92">
        <v>2</v>
      </c>
      <c r="M19" s="28">
        <f t="shared" si="3"/>
        <v>16.666666666666668</v>
      </c>
      <c r="N19" s="91"/>
      <c r="O19" s="28">
        <f t="shared" si="4"/>
        <v>0</v>
      </c>
      <c r="P19" s="29">
        <f t="shared" si="5"/>
        <v>100</v>
      </c>
      <c r="Q19" s="82">
        <f t="shared" si="6"/>
        <v>83.33333333333334</v>
      </c>
      <c r="R19" s="134">
        <f t="shared" si="8"/>
        <v>4.166666666666667</v>
      </c>
    </row>
    <row r="20" spans="1:18" s="19" customFormat="1" ht="25.5" customHeight="1">
      <c r="A20" s="25">
        <v>9</v>
      </c>
      <c r="B20" s="104" t="s">
        <v>34</v>
      </c>
      <c r="C20" s="25">
        <v>4</v>
      </c>
      <c r="D20" s="108" t="s">
        <v>55</v>
      </c>
      <c r="E20" s="26">
        <v>12</v>
      </c>
      <c r="F20" s="27">
        <v>12</v>
      </c>
      <c r="G20" s="28">
        <f t="shared" si="0"/>
        <v>100</v>
      </c>
      <c r="H20" s="26">
        <v>4</v>
      </c>
      <c r="I20" s="28">
        <f t="shared" si="1"/>
        <v>33.333333333333336</v>
      </c>
      <c r="J20" s="26">
        <v>7</v>
      </c>
      <c r="K20" s="28">
        <f t="shared" si="2"/>
        <v>58.333333333333336</v>
      </c>
      <c r="L20" s="26">
        <v>1</v>
      </c>
      <c r="M20" s="28">
        <f t="shared" si="3"/>
        <v>8.333333333333334</v>
      </c>
      <c r="N20" s="25"/>
      <c r="O20" s="28">
        <f t="shared" si="4"/>
        <v>0</v>
      </c>
      <c r="P20" s="29">
        <f t="shared" si="5"/>
        <v>100</v>
      </c>
      <c r="Q20" s="82">
        <f t="shared" si="6"/>
        <v>91.66666666666666</v>
      </c>
      <c r="R20" s="134">
        <f t="shared" si="8"/>
        <v>4.25</v>
      </c>
    </row>
    <row r="21" spans="1:18" s="19" customFormat="1" ht="25.5" customHeight="1">
      <c r="A21" s="25">
        <v>10</v>
      </c>
      <c r="B21" s="105" t="s">
        <v>35</v>
      </c>
      <c r="C21" s="25">
        <v>4</v>
      </c>
      <c r="D21" s="108" t="s">
        <v>55</v>
      </c>
      <c r="E21" s="26">
        <v>12</v>
      </c>
      <c r="F21" s="27">
        <v>12</v>
      </c>
      <c r="G21" s="28">
        <f t="shared" si="0"/>
        <v>100</v>
      </c>
      <c r="H21" s="25">
        <v>3</v>
      </c>
      <c r="I21" s="28">
        <f t="shared" si="1"/>
        <v>25</v>
      </c>
      <c r="J21" s="25">
        <v>6</v>
      </c>
      <c r="K21" s="28">
        <f t="shared" si="2"/>
        <v>50</v>
      </c>
      <c r="L21" s="25">
        <v>3</v>
      </c>
      <c r="M21" s="28">
        <f t="shared" si="3"/>
        <v>25</v>
      </c>
      <c r="N21" s="25"/>
      <c r="O21" s="28">
        <f t="shared" si="4"/>
        <v>0</v>
      </c>
      <c r="P21" s="29">
        <f t="shared" si="5"/>
        <v>100</v>
      </c>
      <c r="Q21" s="82">
        <f t="shared" si="6"/>
        <v>75</v>
      </c>
      <c r="R21" s="134">
        <f t="shared" si="8"/>
        <v>4</v>
      </c>
    </row>
    <row r="22" spans="1:18" s="19" customFormat="1" ht="25.5" customHeight="1">
      <c r="A22" s="54">
        <v>11</v>
      </c>
      <c r="B22" s="105" t="s">
        <v>36</v>
      </c>
      <c r="C22" s="54">
        <v>4</v>
      </c>
      <c r="D22" s="108" t="s">
        <v>55</v>
      </c>
      <c r="E22" s="26">
        <v>12</v>
      </c>
      <c r="F22" s="27">
        <v>12</v>
      </c>
      <c r="G22" s="28">
        <f t="shared" si="0"/>
        <v>100</v>
      </c>
      <c r="H22" s="54">
        <v>1</v>
      </c>
      <c r="I22" s="28">
        <f t="shared" si="1"/>
        <v>8.333333333333334</v>
      </c>
      <c r="J22" s="54">
        <v>4</v>
      </c>
      <c r="K22" s="28">
        <f t="shared" si="2"/>
        <v>33.333333333333336</v>
      </c>
      <c r="L22" s="54">
        <v>7</v>
      </c>
      <c r="M22" s="28">
        <f t="shared" si="3"/>
        <v>58.333333333333336</v>
      </c>
      <c r="N22" s="54"/>
      <c r="O22" s="28">
        <f t="shared" si="4"/>
        <v>0</v>
      </c>
      <c r="P22" s="29">
        <f t="shared" si="5"/>
        <v>100</v>
      </c>
      <c r="Q22" s="82">
        <f t="shared" si="6"/>
        <v>41.66666666666667</v>
      </c>
      <c r="R22" s="134">
        <f t="shared" si="8"/>
        <v>3.5</v>
      </c>
    </row>
    <row r="23" spans="1:18" s="19" customFormat="1" ht="25.5" customHeight="1" thickBot="1">
      <c r="A23" s="42">
        <v>12</v>
      </c>
      <c r="B23" s="106" t="s">
        <v>22</v>
      </c>
      <c r="C23" s="42">
        <v>4</v>
      </c>
      <c r="D23" s="108" t="s">
        <v>55</v>
      </c>
      <c r="E23" s="26">
        <v>12</v>
      </c>
      <c r="F23" s="27">
        <v>12</v>
      </c>
      <c r="G23" s="28">
        <f t="shared" si="0"/>
        <v>100</v>
      </c>
      <c r="H23" s="42"/>
      <c r="I23" s="28">
        <f t="shared" si="1"/>
        <v>0</v>
      </c>
      <c r="J23" s="42">
        <v>5</v>
      </c>
      <c r="K23" s="28">
        <f t="shared" si="2"/>
        <v>41.666666666666664</v>
      </c>
      <c r="L23" s="42">
        <v>7</v>
      </c>
      <c r="M23" s="28">
        <f t="shared" si="3"/>
        <v>58.333333333333336</v>
      </c>
      <c r="N23" s="42"/>
      <c r="O23" s="28">
        <f t="shared" si="4"/>
        <v>0</v>
      </c>
      <c r="P23" s="29">
        <f t="shared" si="5"/>
        <v>100</v>
      </c>
      <c r="Q23" s="82">
        <f t="shared" si="6"/>
        <v>41.66666666666667</v>
      </c>
      <c r="R23" s="134">
        <f t="shared" si="8"/>
        <v>3.4166666666666665</v>
      </c>
    </row>
    <row r="24" spans="1:19" s="19" customFormat="1" ht="15.75" thickBot="1">
      <c r="A24" s="130"/>
      <c r="B24" s="70" t="s">
        <v>13</v>
      </c>
      <c r="C24" s="30"/>
      <c r="D24" s="69"/>
      <c r="E24" s="71">
        <f>SUM(E11:E23)</f>
        <v>156</v>
      </c>
      <c r="F24" s="72">
        <f>SUM(F11:F23)</f>
        <v>141</v>
      </c>
      <c r="G24" s="31">
        <f>F24/E24*100</f>
        <v>90.38461538461539</v>
      </c>
      <c r="H24" s="68">
        <f>SUM(H11:H23)</f>
        <v>26</v>
      </c>
      <c r="I24" s="31">
        <f>H24*100/E24</f>
        <v>16.666666666666668</v>
      </c>
      <c r="J24" s="68">
        <f>SUM(J11:J23)</f>
        <v>77</v>
      </c>
      <c r="K24" s="73">
        <f>J24*100/E24</f>
        <v>49.35897435897436</v>
      </c>
      <c r="L24" s="71">
        <f>SUM(L11:L23)</f>
        <v>38</v>
      </c>
      <c r="M24" s="73">
        <f>L24*100/E24</f>
        <v>24.358974358974358</v>
      </c>
      <c r="N24" s="71">
        <f>SUM(N11:N23)</f>
        <v>0</v>
      </c>
      <c r="O24" s="73">
        <f>N24*100/E24</f>
        <v>0</v>
      </c>
      <c r="P24" s="74">
        <f>(H24+J24+L24)/E24*100</f>
        <v>90.38461538461539</v>
      </c>
      <c r="Q24" s="74">
        <f>(H24+J24)/E24*100</f>
        <v>66.02564102564102</v>
      </c>
      <c r="R24" s="97">
        <f>SUM(R11:R23)/12</f>
        <v>3.9146464646464647</v>
      </c>
      <c r="S24" s="135"/>
    </row>
    <row r="25" spans="1:18" s="19" customFormat="1" ht="15">
      <c r="A25" s="35"/>
      <c r="B25" s="36"/>
      <c r="C25" s="37"/>
      <c r="D25" s="37"/>
      <c r="E25" s="38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0"/>
      <c r="Q25" s="40"/>
      <c r="R25" s="136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6" customHeight="1">
      <c r="A28" s="7"/>
      <c r="B28" s="7"/>
      <c r="C28" s="7"/>
      <c r="D28" s="7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121"/>
      <c r="G29" s="121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3.75" customHeight="1">
      <c r="A31" s="12"/>
      <c r="B31" s="32"/>
      <c r="C31" s="33"/>
      <c r="D31" s="34"/>
      <c r="E31" s="13"/>
      <c r="F31" s="77"/>
      <c r="G31" s="7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1.25" customHeight="1">
      <c r="A32" s="12"/>
      <c r="B32" s="32"/>
      <c r="C32" s="33"/>
      <c r="D32" s="33"/>
      <c r="E32" s="13"/>
      <c r="F32" s="18"/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2"/>
      <c r="B33" s="32"/>
      <c r="C33" s="33"/>
      <c r="D33" s="34"/>
      <c r="E33" s="13"/>
      <c r="F33" s="121"/>
      <c r="G33" s="121"/>
      <c r="H33" s="46"/>
      <c r="I33" s="7"/>
      <c r="J33" s="7"/>
      <c r="K33" s="7"/>
      <c r="L33" s="7"/>
      <c r="M33" s="7"/>
      <c r="N33" s="7"/>
      <c r="O33" s="7"/>
      <c r="P33" s="7"/>
      <c r="Q33" s="7"/>
    </row>
    <row r="34" spans="1:17" ht="10.5" customHeight="1">
      <c r="A34" s="12"/>
      <c r="B34" s="47"/>
      <c r="C34" s="43"/>
      <c r="D34" s="44"/>
      <c r="E34" s="45"/>
      <c r="F34" s="44"/>
      <c r="G34" s="44"/>
      <c r="H34" s="46"/>
      <c r="I34" s="8"/>
      <c r="J34" s="8"/>
      <c r="K34" s="8"/>
      <c r="L34" s="8"/>
      <c r="M34" s="8"/>
      <c r="N34" s="8"/>
      <c r="O34" s="7"/>
      <c r="P34" s="7"/>
      <c r="Q34" s="7"/>
    </row>
    <row r="35" spans="1:18" ht="24" customHeight="1">
      <c r="A35" s="12"/>
      <c r="B35" s="32"/>
      <c r="C35" s="33"/>
      <c r="D35" s="34"/>
      <c r="E35" s="13"/>
      <c r="F35" s="78"/>
      <c r="G35" s="34"/>
      <c r="H35" s="4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6:17" ht="12.75">
      <c r="F36" s="7"/>
      <c r="G36" s="7"/>
      <c r="H36" s="8"/>
      <c r="I36" s="8"/>
      <c r="J36" s="8"/>
      <c r="K36" s="8"/>
      <c r="L36" s="8"/>
      <c r="M36" s="8"/>
      <c r="N36" s="8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2.7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/>
  <protectedRanges>
    <protectedRange sqref="B23:C23 A11:A18 C12:C18 A19:C22 C11:E11 D12:E23" name="Диапазон1"/>
    <protectedRange sqref="H11:H23" name="Диапазон2"/>
    <protectedRange sqref="J11:J23" name="Диапазон3"/>
    <protectedRange sqref="L11:L23" name="Диапазон4"/>
    <protectedRange sqref="N11:N23" name="Диапазон5"/>
    <protectedRange sqref="A1:Q5 A7:Q7" name="Диапазон6"/>
    <protectedRange sqref="A26:Q28 A36:Q37" name="Диапазон7"/>
    <protectedRange sqref="I33:Q35 H29:Q32 A29:A35" name="Диапазон7_1"/>
    <protectedRange sqref="B29:G32" name="Диапазон7_1_1"/>
    <protectedRange sqref="A6:C6 E6 G6:Q6" name="Диапазон6_1"/>
    <protectedRange sqref="D6" name="Диапазон6_2"/>
    <protectedRange sqref="H33:H34" name="Диапазон7_2"/>
    <protectedRange sqref="B33:G34" name="Диапазон7_1_2"/>
    <protectedRange sqref="H35" name="Диапазон7_1_1_1"/>
    <protectedRange sqref="B35:G35" name="Диапазон7_1_1_1_1"/>
    <protectedRange sqref="B11:B18" name="Диапазон1_1_1"/>
  </protectedRanges>
  <mergeCells count="19">
    <mergeCell ref="R8:R9"/>
    <mergeCell ref="P8:P9"/>
    <mergeCell ref="Q8:Q9"/>
    <mergeCell ref="J9:K9"/>
    <mergeCell ref="A8:A9"/>
    <mergeCell ref="B8:B9"/>
    <mergeCell ref="C8:C9"/>
    <mergeCell ref="D8:D9"/>
    <mergeCell ref="E8:E9"/>
    <mergeCell ref="L9:M9"/>
    <mergeCell ref="E6:L6"/>
    <mergeCell ref="N9:O9"/>
    <mergeCell ref="F29:G29"/>
    <mergeCell ref="F33:G33"/>
    <mergeCell ref="C1:M1"/>
    <mergeCell ref="F8:G8"/>
    <mergeCell ref="H8:O8"/>
    <mergeCell ref="H9:I9"/>
    <mergeCell ref="C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110" zoomScaleNormal="110" zoomScalePageLayoutView="0" workbookViewId="0" topLeftCell="A1">
      <selection activeCell="S8" sqref="S8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1" s="9" customFormat="1" ht="18.75" customHeight="1">
      <c r="C4" s="17"/>
      <c r="D4" s="12" t="s">
        <v>38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39</v>
      </c>
      <c r="E11" s="26">
        <v>7</v>
      </c>
      <c r="F11" s="27">
        <v>7</v>
      </c>
      <c r="G11" s="28">
        <f aca="true" t="shared" si="0" ref="G11:G18">F11/E11*100</f>
        <v>100</v>
      </c>
      <c r="H11" s="26">
        <v>3</v>
      </c>
      <c r="I11" s="28">
        <f aca="true" t="shared" si="1" ref="I11:I18">H11*100/E11</f>
        <v>42.857142857142854</v>
      </c>
      <c r="J11" s="26">
        <v>4</v>
      </c>
      <c r="K11" s="28">
        <f aca="true" t="shared" si="2" ref="K11:K18">J11*100/E11</f>
        <v>57.142857142857146</v>
      </c>
      <c r="L11" s="26"/>
      <c r="M11" s="28">
        <f aca="true" t="shared" si="3" ref="M11:M18">L11*100/E11</f>
        <v>0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100</v>
      </c>
      <c r="Q11" s="82">
        <f aca="true" t="shared" si="6" ref="Q11:Q18">(H11+J11)/E11*100</f>
        <v>100</v>
      </c>
      <c r="R11" s="89">
        <f aca="true" t="shared" si="7" ref="R11:R17">(H11*5+J11*4+L11*3+N11*2)/(H11+J11+L11+N11)</f>
        <v>4.428571428571429</v>
      </c>
    </row>
    <row r="12" spans="1:18" s="19" customFormat="1" ht="15.75" customHeight="1">
      <c r="A12" s="25">
        <v>2</v>
      </c>
      <c r="B12" s="76" t="s">
        <v>40</v>
      </c>
      <c r="C12" s="24">
        <v>4</v>
      </c>
      <c r="D12" s="25" t="s">
        <v>39</v>
      </c>
      <c r="E12" s="26">
        <v>7</v>
      </c>
      <c r="F12" s="27">
        <v>6</v>
      </c>
      <c r="G12" s="28">
        <f t="shared" si="0"/>
        <v>85.71428571428571</v>
      </c>
      <c r="H12" s="26">
        <v>1</v>
      </c>
      <c r="I12" s="28">
        <f t="shared" si="1"/>
        <v>14.285714285714286</v>
      </c>
      <c r="J12" s="26"/>
      <c r="K12" s="28">
        <f t="shared" si="2"/>
        <v>0</v>
      </c>
      <c r="L12" s="26">
        <v>5</v>
      </c>
      <c r="M12" s="28">
        <f t="shared" si="3"/>
        <v>71.42857142857143</v>
      </c>
      <c r="N12" s="25"/>
      <c r="O12" s="28">
        <f t="shared" si="4"/>
        <v>0</v>
      </c>
      <c r="P12" s="29">
        <f t="shared" si="5"/>
        <v>85.71428571428571</v>
      </c>
      <c r="Q12" s="82">
        <f t="shared" si="6"/>
        <v>14.285714285714285</v>
      </c>
      <c r="R12" s="89">
        <f t="shared" si="7"/>
        <v>3.3333333333333335</v>
      </c>
    </row>
    <row r="13" spans="1:18" s="19" customFormat="1" ht="15.75" customHeight="1">
      <c r="A13" s="25">
        <v>3</v>
      </c>
      <c r="B13" s="101" t="s">
        <v>41</v>
      </c>
      <c r="C13" s="24">
        <v>4</v>
      </c>
      <c r="D13" s="25" t="s">
        <v>39</v>
      </c>
      <c r="E13" s="26">
        <v>7</v>
      </c>
      <c r="F13" s="27">
        <v>7</v>
      </c>
      <c r="G13" s="28">
        <f t="shared" si="0"/>
        <v>100</v>
      </c>
      <c r="H13" s="26"/>
      <c r="I13" s="28">
        <f t="shared" si="1"/>
        <v>0</v>
      </c>
      <c r="J13" s="26">
        <v>7</v>
      </c>
      <c r="K13" s="28">
        <f t="shared" si="2"/>
        <v>100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</v>
      </c>
    </row>
    <row r="14" spans="1:18" s="19" customFormat="1" ht="15">
      <c r="A14" s="25">
        <v>4</v>
      </c>
      <c r="B14" s="76" t="s">
        <v>29</v>
      </c>
      <c r="C14" s="24">
        <v>4</v>
      </c>
      <c r="D14" s="25" t="s">
        <v>39</v>
      </c>
      <c r="E14" s="26">
        <v>7</v>
      </c>
      <c r="F14" s="27">
        <v>7</v>
      </c>
      <c r="G14" s="28">
        <f t="shared" si="0"/>
        <v>100</v>
      </c>
      <c r="H14" s="26"/>
      <c r="I14" s="28">
        <f t="shared" si="1"/>
        <v>0</v>
      </c>
      <c r="J14" s="26">
        <v>4</v>
      </c>
      <c r="K14" s="28">
        <f t="shared" si="2"/>
        <v>57.142857142857146</v>
      </c>
      <c r="L14" s="26">
        <v>3</v>
      </c>
      <c r="M14" s="28">
        <f t="shared" si="3"/>
        <v>42.857142857142854</v>
      </c>
      <c r="N14" s="25"/>
      <c r="O14" s="28">
        <f t="shared" si="4"/>
        <v>0</v>
      </c>
      <c r="P14" s="29">
        <f t="shared" si="5"/>
        <v>100</v>
      </c>
      <c r="Q14" s="82">
        <f t="shared" si="6"/>
        <v>57.14285714285714</v>
      </c>
      <c r="R14" s="89">
        <f t="shared" si="7"/>
        <v>3.5714285714285716</v>
      </c>
    </row>
    <row r="15" spans="1:18" s="75" customFormat="1" ht="15">
      <c r="A15" s="25">
        <v>5</v>
      </c>
      <c r="B15" s="80" t="s">
        <v>35</v>
      </c>
      <c r="C15" s="24">
        <v>4</v>
      </c>
      <c r="D15" s="25" t="s">
        <v>39</v>
      </c>
      <c r="E15" s="26">
        <v>7</v>
      </c>
      <c r="F15" s="27">
        <v>7</v>
      </c>
      <c r="G15" s="28">
        <f t="shared" si="0"/>
        <v>100</v>
      </c>
      <c r="H15" s="26">
        <v>1</v>
      </c>
      <c r="I15" s="28">
        <f t="shared" si="1"/>
        <v>14.285714285714286</v>
      </c>
      <c r="J15" s="26">
        <v>6</v>
      </c>
      <c r="K15" s="28">
        <f t="shared" si="2"/>
        <v>85.71428571428571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82">
        <f t="shared" si="6"/>
        <v>100</v>
      </c>
      <c r="R15" s="89">
        <f t="shared" si="7"/>
        <v>4.142857142857143</v>
      </c>
    </row>
    <row r="16" spans="1:18" s="19" customFormat="1" ht="15.75" customHeight="1">
      <c r="A16" s="25">
        <v>6</v>
      </c>
      <c r="B16" s="76" t="s">
        <v>31</v>
      </c>
      <c r="C16" s="24">
        <v>4</v>
      </c>
      <c r="D16" s="25" t="s">
        <v>39</v>
      </c>
      <c r="E16" s="26">
        <v>7</v>
      </c>
      <c r="F16" s="27">
        <v>6</v>
      </c>
      <c r="G16" s="28">
        <f t="shared" si="0"/>
        <v>85.71428571428571</v>
      </c>
      <c r="H16" s="26"/>
      <c r="I16" s="28">
        <f t="shared" si="1"/>
        <v>0</v>
      </c>
      <c r="J16" s="26">
        <v>5</v>
      </c>
      <c r="K16" s="28">
        <f t="shared" si="2"/>
        <v>71.42857142857143</v>
      </c>
      <c r="L16" s="26">
        <v>1</v>
      </c>
      <c r="M16" s="28">
        <f t="shared" si="3"/>
        <v>14.285714285714286</v>
      </c>
      <c r="N16" s="25"/>
      <c r="O16" s="28">
        <f>N16*100/E16</f>
        <v>0</v>
      </c>
      <c r="P16" s="29">
        <f t="shared" si="5"/>
        <v>85.71428571428571</v>
      </c>
      <c r="Q16" s="82">
        <f t="shared" si="6"/>
        <v>71.42857142857143</v>
      </c>
      <c r="R16" s="89">
        <f t="shared" si="7"/>
        <v>3.8333333333333335</v>
      </c>
    </row>
    <row r="17" spans="1:18" s="19" customFormat="1" ht="15">
      <c r="A17" s="25">
        <v>7</v>
      </c>
      <c r="B17" s="103" t="s">
        <v>22</v>
      </c>
      <c r="C17" s="24">
        <v>4</v>
      </c>
      <c r="D17" s="25" t="s">
        <v>39</v>
      </c>
      <c r="E17" s="26">
        <v>7</v>
      </c>
      <c r="F17" s="27">
        <v>7</v>
      </c>
      <c r="G17" s="28">
        <f t="shared" si="0"/>
        <v>100</v>
      </c>
      <c r="H17" s="26"/>
      <c r="I17" s="28">
        <f t="shared" si="1"/>
        <v>0</v>
      </c>
      <c r="J17" s="26">
        <v>1</v>
      </c>
      <c r="K17" s="28">
        <f t="shared" si="2"/>
        <v>14.285714285714286</v>
      </c>
      <c r="L17" s="26">
        <v>6</v>
      </c>
      <c r="M17" s="28">
        <f t="shared" si="3"/>
        <v>85.71428571428571</v>
      </c>
      <c r="N17" s="25"/>
      <c r="O17" s="28">
        <f t="shared" si="4"/>
        <v>0</v>
      </c>
      <c r="P17" s="29">
        <f t="shared" si="5"/>
        <v>100</v>
      </c>
      <c r="Q17" s="82">
        <f t="shared" si="6"/>
        <v>14.285714285714285</v>
      </c>
      <c r="R17" s="89">
        <f t="shared" si="7"/>
        <v>3.142857142857143</v>
      </c>
    </row>
    <row r="18" spans="1:18" s="19" customFormat="1" ht="15.75" customHeight="1" thickBot="1">
      <c r="A18" s="42">
        <v>8</v>
      </c>
      <c r="B18" s="80" t="s">
        <v>36</v>
      </c>
      <c r="C18" s="49">
        <v>4</v>
      </c>
      <c r="D18" s="25" t="s">
        <v>39</v>
      </c>
      <c r="E18" s="26">
        <v>7</v>
      </c>
      <c r="F18" s="27">
        <v>7</v>
      </c>
      <c r="G18" s="56">
        <f t="shared" si="0"/>
        <v>100</v>
      </c>
      <c r="H18" s="55"/>
      <c r="I18" s="56">
        <f t="shared" si="1"/>
        <v>0</v>
      </c>
      <c r="J18" s="55">
        <v>3</v>
      </c>
      <c r="K18" s="56">
        <f t="shared" si="2"/>
        <v>42.857142857142854</v>
      </c>
      <c r="L18" s="55">
        <v>4</v>
      </c>
      <c r="M18" s="56">
        <f t="shared" si="3"/>
        <v>57.142857142857146</v>
      </c>
      <c r="N18" s="54"/>
      <c r="O18" s="56">
        <f t="shared" si="4"/>
        <v>0</v>
      </c>
      <c r="P18" s="57">
        <f t="shared" si="5"/>
        <v>100</v>
      </c>
      <c r="Q18" s="83">
        <f t="shared" si="6"/>
        <v>42.857142857142854</v>
      </c>
      <c r="R18" s="89">
        <f>(H18*5+J18*4+L18*3+N18*2)/(H18+J18+L18+N18)</f>
        <v>3.4285714285714284</v>
      </c>
    </row>
    <row r="19" spans="1:18" s="19" customFormat="1" ht="15" customHeight="1" hidden="1">
      <c r="A19" s="132">
        <v>9</v>
      </c>
      <c r="B19" s="80" t="s">
        <v>33</v>
      </c>
      <c r="C19" s="58"/>
      <c r="D19" s="59"/>
      <c r="E19" s="60"/>
      <c r="F19" s="61"/>
      <c r="G19" s="62"/>
      <c r="H19" s="60"/>
      <c r="I19" s="62"/>
      <c r="J19" s="60"/>
      <c r="K19" s="62"/>
      <c r="L19" s="60"/>
      <c r="M19" s="62"/>
      <c r="N19" s="59"/>
      <c r="O19" s="62"/>
      <c r="P19" s="63"/>
      <c r="Q19" s="84"/>
      <c r="R19" s="86"/>
    </row>
    <row r="20" spans="1:18" s="19" customFormat="1" ht="15" customHeight="1" hidden="1">
      <c r="A20" s="127">
        <v>10</v>
      </c>
      <c r="B20" s="66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82"/>
      <c r="R20" s="86"/>
    </row>
    <row r="21" spans="1:18" s="19" customFormat="1" ht="15.75" customHeight="1" hidden="1">
      <c r="A21" s="127">
        <v>11</v>
      </c>
      <c r="B21" s="66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2"/>
      <c r="R21" s="86"/>
    </row>
    <row r="22" spans="1:18" s="19" customFormat="1" ht="15.75" hidden="1" thickBot="1">
      <c r="A22" s="129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30"/>
      <c r="B23" s="70" t="s">
        <v>13</v>
      </c>
      <c r="C23" s="30"/>
      <c r="D23" s="69"/>
      <c r="E23" s="71">
        <f>SUM(E11:E22)</f>
        <v>56</v>
      </c>
      <c r="F23" s="72">
        <f>SUM(F11:F22)</f>
        <v>54</v>
      </c>
      <c r="G23" s="31">
        <f>F23/E23*100</f>
        <v>96.42857142857143</v>
      </c>
      <c r="H23" s="68">
        <f>SUM(H11:H22)</f>
        <v>5</v>
      </c>
      <c r="I23" s="31">
        <f>H23*100/E23</f>
        <v>8.928571428571429</v>
      </c>
      <c r="J23" s="68">
        <f>SUM(J11:J22)</f>
        <v>30</v>
      </c>
      <c r="K23" s="73">
        <f>J23*100/E23</f>
        <v>53.57142857142857</v>
      </c>
      <c r="L23" s="71">
        <f>SUM(L11:L22)</f>
        <v>19</v>
      </c>
      <c r="M23" s="73">
        <f>L23*100/E23</f>
        <v>33.92857142857143</v>
      </c>
      <c r="N23" s="71">
        <f>SUM(N11:N22)</f>
        <v>0</v>
      </c>
      <c r="O23" s="73">
        <f>N23*100/E23</f>
        <v>0</v>
      </c>
      <c r="P23" s="74">
        <f>(H23+J23+L23)/E23*100</f>
        <v>96.42857142857143</v>
      </c>
      <c r="Q23" s="74">
        <f>(H23+J23)/E23*100</f>
        <v>62.5</v>
      </c>
      <c r="R23" s="97">
        <f>SUM(R11:R18)/8</f>
        <v>3.7351190476190474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1"/>
      <c r="G28" s="121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1"/>
      <c r="G32" s="121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0:D21 A11:A19 E11:E22 C11:D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1:B16" name="Диапазон1_1_1_1"/>
    <protectedRange sqref="B17" name="Диапазон1_1_1_2"/>
    <protectedRange sqref="B18" name="Диапазон1_4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V15" sqref="V15"/>
    </sheetView>
  </sheetViews>
  <sheetFormatPr defaultColWidth="9.00390625" defaultRowHeight="12.75"/>
  <cols>
    <col min="1" max="1" width="4.00390625" style="0" customWidth="1"/>
    <col min="2" max="2" width="28.625" style="0" customWidth="1"/>
    <col min="3" max="3" width="5.125" style="0" customWidth="1"/>
    <col min="4" max="4" width="12.125" style="0" customWidth="1"/>
    <col min="5" max="5" width="6.00390625" style="1" customWidth="1"/>
    <col min="6" max="6" width="5.875" style="0" customWidth="1"/>
    <col min="7" max="7" width="6.25390625" style="0" customWidth="1"/>
    <col min="8" max="8" width="5.00390625" style="0" customWidth="1"/>
    <col min="9" max="9" width="5.625" style="0" customWidth="1"/>
    <col min="10" max="10" width="5.125" style="0" customWidth="1"/>
    <col min="11" max="11" width="6.00390625" style="0" customWidth="1"/>
    <col min="12" max="12" width="5.00390625" style="0" customWidth="1"/>
    <col min="13" max="13" width="5.75390625" style="0" customWidth="1"/>
    <col min="14" max="14" width="4.625" style="0" customWidth="1"/>
    <col min="15" max="15" width="6.125" style="0" customWidth="1"/>
    <col min="16" max="16" width="10.375" style="0" customWidth="1"/>
    <col min="17" max="17" width="9.625" style="0" customWidth="1"/>
    <col min="18" max="18" width="7.87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5" s="9" customFormat="1" ht="18.75" customHeight="1">
      <c r="C4" s="111" t="s">
        <v>42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76" t="s">
        <v>23</v>
      </c>
      <c r="C11" s="24">
        <v>4</v>
      </c>
      <c r="D11" s="25" t="s">
        <v>43</v>
      </c>
      <c r="E11" s="26">
        <v>2</v>
      </c>
      <c r="F11" s="27">
        <v>2</v>
      </c>
      <c r="G11" s="28">
        <f aca="true" t="shared" si="0" ref="G11:G20">F11/E11*100</f>
        <v>100</v>
      </c>
      <c r="H11" s="26"/>
      <c r="I11" s="28">
        <f aca="true" t="shared" si="1" ref="I11:I20">H11*100/E11</f>
        <v>0</v>
      </c>
      <c r="J11" s="26">
        <v>2</v>
      </c>
      <c r="K11" s="28">
        <f aca="true" t="shared" si="2" ref="K11:K20">J11*100/E11</f>
        <v>100</v>
      </c>
      <c r="L11" s="26"/>
      <c r="M11" s="28">
        <f aca="true" t="shared" si="3" ref="M11:M20">L11*100/E11</f>
        <v>0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100</v>
      </c>
      <c r="Q11" s="82">
        <f aca="true" t="shared" si="6" ref="Q11:Q20">(H11+J11)/E11*100</f>
        <v>100</v>
      </c>
      <c r="R11" s="89">
        <f aca="true" t="shared" si="7" ref="R11:R17">(H11*5+J11*4+L11*3+N11*2)/(H11+J11+L11+N11)</f>
        <v>4</v>
      </c>
    </row>
    <row r="12" spans="1:18" s="19" customFormat="1" ht="15">
      <c r="A12" s="25">
        <v>2</v>
      </c>
      <c r="B12" s="76" t="s">
        <v>24</v>
      </c>
      <c r="C12" s="24">
        <v>4</v>
      </c>
      <c r="D12" s="25" t="s">
        <v>43</v>
      </c>
      <c r="E12" s="26">
        <v>2</v>
      </c>
      <c r="F12" s="27">
        <v>2</v>
      </c>
      <c r="G12" s="28">
        <f t="shared" si="0"/>
        <v>100</v>
      </c>
      <c r="H12" s="26">
        <v>1</v>
      </c>
      <c r="I12" s="28">
        <f t="shared" si="1"/>
        <v>50</v>
      </c>
      <c r="J12" s="26">
        <v>1</v>
      </c>
      <c r="K12" s="28">
        <f t="shared" si="2"/>
        <v>50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82">
        <f t="shared" si="6"/>
        <v>100</v>
      </c>
      <c r="R12" s="89">
        <f t="shared" si="7"/>
        <v>4.5</v>
      </c>
    </row>
    <row r="13" spans="1:18" s="19" customFormat="1" ht="15" customHeight="1">
      <c r="A13" s="25">
        <v>3</v>
      </c>
      <c r="B13" s="76" t="s">
        <v>32</v>
      </c>
      <c r="C13" s="24">
        <v>4</v>
      </c>
      <c r="D13" s="25" t="s">
        <v>43</v>
      </c>
      <c r="E13" s="26">
        <v>2</v>
      </c>
      <c r="F13" s="27">
        <v>2</v>
      </c>
      <c r="G13" s="28">
        <f t="shared" si="0"/>
        <v>100</v>
      </c>
      <c r="H13" s="26">
        <v>1</v>
      </c>
      <c r="I13" s="28">
        <f t="shared" si="1"/>
        <v>50</v>
      </c>
      <c r="J13" s="26">
        <v>1</v>
      </c>
      <c r="K13" s="28">
        <f t="shared" si="2"/>
        <v>50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4.5</v>
      </c>
    </row>
    <row r="14" spans="1:18" s="19" customFormat="1" ht="15">
      <c r="A14" s="25">
        <v>4</v>
      </c>
      <c r="B14" s="101" t="s">
        <v>33</v>
      </c>
      <c r="C14" s="24">
        <v>4</v>
      </c>
      <c r="D14" s="25" t="s">
        <v>43</v>
      </c>
      <c r="E14" s="26">
        <v>2</v>
      </c>
      <c r="F14" s="27">
        <v>2</v>
      </c>
      <c r="G14" s="28">
        <f t="shared" si="0"/>
        <v>100</v>
      </c>
      <c r="H14" s="26"/>
      <c r="I14" s="28">
        <f t="shared" si="1"/>
        <v>0</v>
      </c>
      <c r="J14" s="26">
        <v>1</v>
      </c>
      <c r="K14" s="28">
        <f t="shared" si="2"/>
        <v>50</v>
      </c>
      <c r="L14" s="26">
        <v>1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82">
        <f t="shared" si="6"/>
        <v>50</v>
      </c>
      <c r="R14" s="89">
        <f t="shared" si="7"/>
        <v>3.5</v>
      </c>
    </row>
    <row r="15" spans="1:18" s="75" customFormat="1" ht="15">
      <c r="A15" s="25">
        <v>5</v>
      </c>
      <c r="B15" s="80" t="s">
        <v>44</v>
      </c>
      <c r="C15" s="24">
        <v>4</v>
      </c>
      <c r="D15" s="25" t="s">
        <v>43</v>
      </c>
      <c r="E15" s="26">
        <v>2</v>
      </c>
      <c r="F15" s="27">
        <v>2</v>
      </c>
      <c r="G15" s="28">
        <f t="shared" si="0"/>
        <v>100</v>
      </c>
      <c r="H15" s="26">
        <v>1</v>
      </c>
      <c r="I15" s="28">
        <f t="shared" si="1"/>
        <v>50</v>
      </c>
      <c r="J15" s="26"/>
      <c r="K15" s="28">
        <f t="shared" si="2"/>
        <v>0</v>
      </c>
      <c r="L15" s="26">
        <v>1</v>
      </c>
      <c r="M15" s="28">
        <f t="shared" si="3"/>
        <v>50</v>
      </c>
      <c r="N15" s="25"/>
      <c r="O15" s="28">
        <f t="shared" si="4"/>
        <v>0</v>
      </c>
      <c r="P15" s="29">
        <f t="shared" si="5"/>
        <v>100</v>
      </c>
      <c r="Q15" s="82">
        <f t="shared" si="6"/>
        <v>50</v>
      </c>
      <c r="R15" s="89">
        <f t="shared" si="7"/>
        <v>4</v>
      </c>
    </row>
    <row r="16" spans="1:18" s="19" customFormat="1" ht="18" customHeight="1">
      <c r="A16" s="25">
        <v>6</v>
      </c>
      <c r="B16" s="76" t="s">
        <v>29</v>
      </c>
      <c r="C16" s="24">
        <v>4</v>
      </c>
      <c r="D16" s="25" t="s">
        <v>43</v>
      </c>
      <c r="E16" s="26">
        <v>2</v>
      </c>
      <c r="F16" s="27">
        <v>2</v>
      </c>
      <c r="G16" s="28">
        <f t="shared" si="0"/>
        <v>100</v>
      </c>
      <c r="H16" s="26"/>
      <c r="I16" s="28">
        <f t="shared" si="1"/>
        <v>0</v>
      </c>
      <c r="J16" s="26">
        <v>2</v>
      </c>
      <c r="K16" s="28">
        <f t="shared" si="2"/>
        <v>100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100</v>
      </c>
      <c r="Q16" s="82">
        <f t="shared" si="6"/>
        <v>100</v>
      </c>
      <c r="R16" s="89">
        <f t="shared" si="7"/>
        <v>4</v>
      </c>
    </row>
    <row r="17" spans="1:18" s="19" customFormat="1" ht="15">
      <c r="A17" s="25">
        <v>7</v>
      </c>
      <c r="B17" s="103" t="s">
        <v>31</v>
      </c>
      <c r="C17" s="24">
        <v>4</v>
      </c>
      <c r="D17" s="25" t="s">
        <v>43</v>
      </c>
      <c r="E17" s="26">
        <v>2</v>
      </c>
      <c r="F17" s="27">
        <v>2</v>
      </c>
      <c r="G17" s="28">
        <f t="shared" si="0"/>
        <v>100</v>
      </c>
      <c r="H17" s="26"/>
      <c r="I17" s="28">
        <f t="shared" si="1"/>
        <v>0</v>
      </c>
      <c r="J17" s="26"/>
      <c r="K17" s="28">
        <f t="shared" si="2"/>
        <v>0</v>
      </c>
      <c r="L17" s="26">
        <v>2</v>
      </c>
      <c r="M17" s="28">
        <f t="shared" si="3"/>
        <v>100</v>
      </c>
      <c r="N17" s="25"/>
      <c r="O17" s="28">
        <f t="shared" si="4"/>
        <v>0</v>
      </c>
      <c r="P17" s="29">
        <f t="shared" si="5"/>
        <v>100</v>
      </c>
      <c r="Q17" s="82">
        <f t="shared" si="6"/>
        <v>0</v>
      </c>
      <c r="R17" s="89">
        <f t="shared" si="7"/>
        <v>3</v>
      </c>
    </row>
    <row r="18" spans="1:18" s="19" customFormat="1" ht="15" customHeight="1">
      <c r="A18" s="25">
        <v>8</v>
      </c>
      <c r="B18" s="80" t="s">
        <v>22</v>
      </c>
      <c r="C18" s="25">
        <v>4</v>
      </c>
      <c r="D18" s="25" t="s">
        <v>43</v>
      </c>
      <c r="E18" s="26">
        <v>2</v>
      </c>
      <c r="F18" s="27">
        <v>2</v>
      </c>
      <c r="G18" s="28">
        <f t="shared" si="0"/>
        <v>100</v>
      </c>
      <c r="H18" s="26"/>
      <c r="I18" s="28">
        <f t="shared" si="1"/>
        <v>0</v>
      </c>
      <c r="J18" s="26">
        <v>1</v>
      </c>
      <c r="K18" s="28">
        <f t="shared" si="2"/>
        <v>50</v>
      </c>
      <c r="L18" s="26"/>
      <c r="M18" s="28">
        <f t="shared" si="3"/>
        <v>0</v>
      </c>
      <c r="N18" s="25">
        <v>1</v>
      </c>
      <c r="O18" s="28">
        <f t="shared" si="4"/>
        <v>50</v>
      </c>
      <c r="P18" s="29">
        <f t="shared" si="5"/>
        <v>50</v>
      </c>
      <c r="Q18" s="29">
        <f t="shared" si="6"/>
        <v>50</v>
      </c>
      <c r="R18" s="89">
        <f>(H18*5+J18*4+L18*3+N18*2)/(H18+J18+L18+N18)</f>
        <v>3</v>
      </c>
    </row>
    <row r="19" spans="1:18" s="19" customFormat="1" ht="15" customHeight="1">
      <c r="A19" s="133">
        <v>9</v>
      </c>
      <c r="B19" s="104" t="s">
        <v>35</v>
      </c>
      <c r="C19" s="25">
        <v>4</v>
      </c>
      <c r="D19" s="25" t="s">
        <v>43</v>
      </c>
      <c r="E19" s="26">
        <v>2</v>
      </c>
      <c r="F19" s="27">
        <v>2</v>
      </c>
      <c r="G19" s="28">
        <f t="shared" si="0"/>
        <v>100</v>
      </c>
      <c r="H19" s="92"/>
      <c r="I19" s="28">
        <f t="shared" si="1"/>
        <v>0</v>
      </c>
      <c r="J19" s="92">
        <v>2</v>
      </c>
      <c r="K19" s="28">
        <f t="shared" si="2"/>
        <v>100</v>
      </c>
      <c r="L19" s="92"/>
      <c r="M19" s="28">
        <f t="shared" si="3"/>
        <v>0</v>
      </c>
      <c r="N19" s="91"/>
      <c r="O19" s="28">
        <f t="shared" si="4"/>
        <v>0</v>
      </c>
      <c r="P19" s="29">
        <f t="shared" si="5"/>
        <v>100</v>
      </c>
      <c r="Q19" s="29">
        <f t="shared" si="6"/>
        <v>100</v>
      </c>
      <c r="R19" s="89">
        <f>(H19*5+J19*4+L19*3+N19*2)/(H19+J19+L19+N19)</f>
        <v>4</v>
      </c>
    </row>
    <row r="20" spans="1:18" s="19" customFormat="1" ht="15" customHeight="1" thickBot="1">
      <c r="A20" s="127">
        <v>10</v>
      </c>
      <c r="B20" s="107" t="s">
        <v>54</v>
      </c>
      <c r="C20" s="25">
        <v>4</v>
      </c>
      <c r="D20" s="25" t="s">
        <v>43</v>
      </c>
      <c r="E20" s="26">
        <v>2</v>
      </c>
      <c r="F20" s="27">
        <v>1</v>
      </c>
      <c r="G20" s="28">
        <f t="shared" si="0"/>
        <v>50</v>
      </c>
      <c r="H20" s="26"/>
      <c r="I20" s="28">
        <f t="shared" si="1"/>
        <v>0</v>
      </c>
      <c r="J20" s="26"/>
      <c r="K20" s="28">
        <f t="shared" si="2"/>
        <v>0</v>
      </c>
      <c r="L20" s="26">
        <v>1</v>
      </c>
      <c r="M20" s="28">
        <f t="shared" si="3"/>
        <v>50</v>
      </c>
      <c r="N20" s="25"/>
      <c r="O20" s="28">
        <f t="shared" si="4"/>
        <v>0</v>
      </c>
      <c r="P20" s="29">
        <f t="shared" si="5"/>
        <v>50</v>
      </c>
      <c r="Q20" s="29">
        <f t="shared" si="6"/>
        <v>0</v>
      </c>
      <c r="R20" s="89">
        <f>(H20*5+J20*4+L20*3+N20*2)/(H20+J20+L20+N20)</f>
        <v>3</v>
      </c>
    </row>
    <row r="21" spans="1:18" s="19" customFormat="1" ht="15.75" customHeight="1" hidden="1">
      <c r="A21" s="127">
        <v>11</v>
      </c>
      <c r="B21" s="66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2"/>
      <c r="R21" s="86"/>
    </row>
    <row r="22" spans="1:18" s="19" customFormat="1" ht="15.75" hidden="1" thickBot="1">
      <c r="A22" s="129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30"/>
      <c r="B23" s="70" t="s">
        <v>13</v>
      </c>
      <c r="C23" s="30"/>
      <c r="D23" s="69"/>
      <c r="E23" s="71">
        <f>SUM(E11:E22)</f>
        <v>20</v>
      </c>
      <c r="F23" s="72">
        <f>SUM(F11:F22)</f>
        <v>19</v>
      </c>
      <c r="G23" s="31">
        <f>F23/E23*100</f>
        <v>95</v>
      </c>
      <c r="H23" s="68">
        <f>SUM(H11:H22)</f>
        <v>3</v>
      </c>
      <c r="I23" s="31">
        <f>H23*100/E23</f>
        <v>15</v>
      </c>
      <c r="J23" s="68">
        <f>SUM(J11:J22)</f>
        <v>10</v>
      </c>
      <c r="K23" s="73">
        <f>J23*100/E23</f>
        <v>50</v>
      </c>
      <c r="L23" s="71">
        <f>SUM(L11:L22)</f>
        <v>5</v>
      </c>
      <c r="M23" s="73">
        <f>L23*100/E23</f>
        <v>25</v>
      </c>
      <c r="N23" s="71">
        <f>SUM(N11:N22)</f>
        <v>1</v>
      </c>
      <c r="O23" s="73">
        <f>N23*100/E23</f>
        <v>5</v>
      </c>
      <c r="P23" s="74">
        <f>(H23+J23+L23)/E23*100</f>
        <v>90</v>
      </c>
      <c r="Q23" s="74">
        <f>(H23+J23)/E23*100</f>
        <v>65</v>
      </c>
      <c r="R23" s="88">
        <f>SUM(R11:R20)/10</f>
        <v>3.75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1"/>
      <c r="G28" s="121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1"/>
      <c r="G32" s="121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18 E21:E22 C11:E18 A19:E20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C4 A7:Q7 A1:B5 E1:Q5 C1:D3 C5:D5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2:B16" name="Диапазон1_1_1"/>
    <protectedRange sqref="B17" name="Диапазон1_1_1_1"/>
    <protectedRange sqref="B18" name="Диапазон1_3"/>
    <protectedRange sqref="B11" name="Диапазон1_1_1_1_1"/>
  </protectedRanges>
  <mergeCells count="20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C4:O4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31.7539062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25390625" style="0" customWidth="1"/>
    <col min="18" max="18" width="9.12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1" s="9" customFormat="1" ht="18.75" customHeight="1">
      <c r="C4" s="17"/>
      <c r="D4" s="12" t="s">
        <v>52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53">
        <v>2</v>
      </c>
      <c r="C10" s="23">
        <v>4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98" t="s">
        <v>45</v>
      </c>
      <c r="C11" s="24">
        <v>4</v>
      </c>
      <c r="D11" s="25" t="s">
        <v>46</v>
      </c>
      <c r="E11" s="26">
        <v>1</v>
      </c>
      <c r="F11" s="27">
        <v>1</v>
      </c>
      <c r="G11" s="28">
        <f aca="true" t="shared" si="0" ref="G11:G21">F11/E11*100</f>
        <v>100</v>
      </c>
      <c r="H11" s="26"/>
      <c r="I11" s="28">
        <f aca="true" t="shared" si="1" ref="I11:I21">H11*100/E11</f>
        <v>0</v>
      </c>
      <c r="J11" s="26">
        <v>1</v>
      </c>
      <c r="K11" s="28">
        <f aca="true" t="shared" si="2" ref="K11:K21">J11*100/E11</f>
        <v>100</v>
      </c>
      <c r="L11" s="26"/>
      <c r="M11" s="28">
        <f aca="true" t="shared" si="3" ref="M11:M21">L11*100/E11</f>
        <v>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100</v>
      </c>
      <c r="Q11" s="82">
        <f aca="true" t="shared" si="6" ref="Q11:Q21">(H11+J11)/E11*100</f>
        <v>100</v>
      </c>
      <c r="R11" s="89">
        <f aca="true" t="shared" si="7" ref="R11:R17">(H11*5+J11*4+L11*3+N11*2)/(H11+J11+L11+N11)</f>
        <v>4</v>
      </c>
    </row>
    <row r="12" spans="1:18" s="19" customFormat="1" ht="15.75" customHeight="1">
      <c r="A12" s="25">
        <v>2</v>
      </c>
      <c r="B12" s="100" t="s">
        <v>47</v>
      </c>
      <c r="C12" s="24">
        <v>4</v>
      </c>
      <c r="D12" s="25" t="s">
        <v>46</v>
      </c>
      <c r="E12" s="26">
        <v>1</v>
      </c>
      <c r="F12" s="27">
        <v>1</v>
      </c>
      <c r="G12" s="28">
        <f t="shared" si="0"/>
        <v>100</v>
      </c>
      <c r="H12" s="26"/>
      <c r="I12" s="28">
        <f t="shared" si="1"/>
        <v>0</v>
      </c>
      <c r="J12" s="26"/>
      <c r="K12" s="28">
        <f t="shared" si="2"/>
        <v>0</v>
      </c>
      <c r="L12" s="26">
        <v>1</v>
      </c>
      <c r="M12" s="28">
        <f t="shared" si="3"/>
        <v>100</v>
      </c>
      <c r="N12" s="25"/>
      <c r="O12" s="28">
        <f t="shared" si="4"/>
        <v>0</v>
      </c>
      <c r="P12" s="29">
        <f t="shared" si="5"/>
        <v>100</v>
      </c>
      <c r="Q12" s="82">
        <f t="shared" si="6"/>
        <v>0</v>
      </c>
      <c r="R12" s="89">
        <f t="shared" si="7"/>
        <v>3</v>
      </c>
    </row>
    <row r="13" spans="1:18" s="19" customFormat="1" ht="15" customHeight="1">
      <c r="A13" s="25">
        <v>3</v>
      </c>
      <c r="B13" s="100" t="s">
        <v>48</v>
      </c>
      <c r="C13" s="24">
        <v>4</v>
      </c>
      <c r="D13" s="25" t="s">
        <v>46</v>
      </c>
      <c r="E13" s="26">
        <v>1</v>
      </c>
      <c r="F13" s="27">
        <v>1</v>
      </c>
      <c r="G13" s="28">
        <f t="shared" si="0"/>
        <v>100</v>
      </c>
      <c r="H13" s="26"/>
      <c r="I13" s="28">
        <f t="shared" si="1"/>
        <v>0</v>
      </c>
      <c r="J13" s="26">
        <v>1</v>
      </c>
      <c r="K13" s="28">
        <f t="shared" si="2"/>
        <v>100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82">
        <f t="shared" si="6"/>
        <v>100</v>
      </c>
      <c r="R13" s="89">
        <f t="shared" si="7"/>
        <v>4</v>
      </c>
    </row>
    <row r="14" spans="1:18" s="19" customFormat="1" ht="15">
      <c r="A14" s="25">
        <v>4</v>
      </c>
      <c r="B14" s="98" t="s">
        <v>49</v>
      </c>
      <c r="C14" s="24">
        <v>4</v>
      </c>
      <c r="D14" s="25" t="s">
        <v>46</v>
      </c>
      <c r="E14" s="26">
        <v>1</v>
      </c>
      <c r="F14" s="27">
        <v>0</v>
      </c>
      <c r="G14" s="28">
        <f t="shared" si="0"/>
        <v>0</v>
      </c>
      <c r="H14" s="26"/>
      <c r="I14" s="28">
        <f t="shared" si="1"/>
        <v>0</v>
      </c>
      <c r="J14" s="26"/>
      <c r="K14" s="28">
        <f t="shared" si="2"/>
        <v>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0</v>
      </c>
      <c r="Q14" s="82">
        <f t="shared" si="6"/>
        <v>0</v>
      </c>
      <c r="R14" s="89" t="e">
        <f t="shared" si="7"/>
        <v>#DIV/0!</v>
      </c>
    </row>
    <row r="15" spans="1:18" s="75" customFormat="1" ht="15">
      <c r="A15" s="25">
        <v>5</v>
      </c>
      <c r="B15" s="99" t="s">
        <v>50</v>
      </c>
      <c r="C15" s="24">
        <v>4</v>
      </c>
      <c r="D15" s="25" t="s">
        <v>46</v>
      </c>
      <c r="E15" s="26">
        <v>1</v>
      </c>
      <c r="F15" s="27">
        <v>0</v>
      </c>
      <c r="G15" s="28">
        <f t="shared" si="0"/>
        <v>0</v>
      </c>
      <c r="H15" s="26"/>
      <c r="I15" s="28">
        <f t="shared" si="1"/>
        <v>0</v>
      </c>
      <c r="J15" s="26"/>
      <c r="K15" s="28">
        <f t="shared" si="2"/>
        <v>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0</v>
      </c>
      <c r="Q15" s="82">
        <f t="shared" si="6"/>
        <v>0</v>
      </c>
      <c r="R15" s="89" t="e">
        <f t="shared" si="7"/>
        <v>#DIV/0!</v>
      </c>
    </row>
    <row r="16" spans="1:18" s="19" customFormat="1" ht="15" customHeight="1">
      <c r="A16" s="25">
        <v>6</v>
      </c>
      <c r="B16" s="100" t="s">
        <v>51</v>
      </c>
      <c r="C16" s="24">
        <v>4</v>
      </c>
      <c r="D16" s="25" t="s">
        <v>46</v>
      </c>
      <c r="E16" s="26">
        <v>1</v>
      </c>
      <c r="F16" s="27">
        <v>0</v>
      </c>
      <c r="G16" s="28">
        <f t="shared" si="0"/>
        <v>0</v>
      </c>
      <c r="H16" s="26"/>
      <c r="I16" s="28">
        <f t="shared" si="1"/>
        <v>0</v>
      </c>
      <c r="J16" s="26"/>
      <c r="K16" s="28">
        <f t="shared" si="2"/>
        <v>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0</v>
      </c>
      <c r="Q16" s="82">
        <f t="shared" si="6"/>
        <v>0</v>
      </c>
      <c r="R16" s="89" t="e">
        <f t="shared" si="7"/>
        <v>#DIV/0!</v>
      </c>
    </row>
    <row r="17" spans="1:18" s="19" customFormat="1" ht="15">
      <c r="A17" s="25">
        <v>7</v>
      </c>
      <c r="B17" s="100" t="s">
        <v>31</v>
      </c>
      <c r="C17" s="24">
        <v>4</v>
      </c>
      <c r="D17" s="25" t="s">
        <v>46</v>
      </c>
      <c r="E17" s="26">
        <v>1</v>
      </c>
      <c r="F17" s="27">
        <v>1</v>
      </c>
      <c r="G17" s="28">
        <f t="shared" si="0"/>
        <v>100</v>
      </c>
      <c r="H17" s="26"/>
      <c r="I17" s="28">
        <f t="shared" si="1"/>
        <v>0</v>
      </c>
      <c r="J17" s="26"/>
      <c r="K17" s="28">
        <f t="shared" si="2"/>
        <v>0</v>
      </c>
      <c r="L17" s="26">
        <v>1</v>
      </c>
      <c r="M17" s="28">
        <f t="shared" si="3"/>
        <v>100</v>
      </c>
      <c r="N17" s="25"/>
      <c r="O17" s="28">
        <f t="shared" si="4"/>
        <v>0</v>
      </c>
      <c r="P17" s="29">
        <f t="shared" si="5"/>
        <v>100</v>
      </c>
      <c r="Q17" s="82">
        <f t="shared" si="6"/>
        <v>0</v>
      </c>
      <c r="R17" s="89">
        <f t="shared" si="7"/>
        <v>3</v>
      </c>
    </row>
    <row r="18" spans="1:18" s="19" customFormat="1" ht="15.75" thickBot="1">
      <c r="A18" s="25">
        <v>8</v>
      </c>
      <c r="B18" s="76" t="s">
        <v>23</v>
      </c>
      <c r="C18" s="24">
        <v>4</v>
      </c>
      <c r="D18" s="25" t="s">
        <v>46</v>
      </c>
      <c r="E18" s="26">
        <v>1</v>
      </c>
      <c r="F18" s="93">
        <v>1</v>
      </c>
      <c r="G18" s="94">
        <f>F18/E18*100</f>
        <v>100</v>
      </c>
      <c r="H18" s="26"/>
      <c r="I18" s="94">
        <f>H18*100/E18</f>
        <v>0</v>
      </c>
      <c r="J18" s="26">
        <v>1</v>
      </c>
      <c r="K18" s="94">
        <f>J18*100/E18</f>
        <v>100</v>
      </c>
      <c r="L18" s="26"/>
      <c r="M18" s="28">
        <f>L18*100/E18</f>
        <v>0</v>
      </c>
      <c r="N18" s="25"/>
      <c r="O18" s="28">
        <f>N18*100/E18</f>
        <v>0</v>
      </c>
      <c r="P18" s="95">
        <f>(H18+J18+L18)/E18*100</f>
        <v>100</v>
      </c>
      <c r="Q18" s="96">
        <f>(H18+J18)/E18*100</f>
        <v>100</v>
      </c>
      <c r="R18" s="89">
        <f>(H18*5+J18*4+L18*3+N18*2)/(H18+J18+L18+N18)</f>
        <v>4</v>
      </c>
    </row>
    <row r="19" spans="1:18" s="19" customFormat="1" ht="15" customHeight="1" hidden="1">
      <c r="A19" s="90">
        <v>9</v>
      </c>
      <c r="B19" s="100"/>
      <c r="C19" s="24"/>
      <c r="D19" s="25"/>
      <c r="E19" s="26"/>
      <c r="F19" s="93"/>
      <c r="G19" s="94" t="e">
        <f t="shared" si="0"/>
        <v>#DIV/0!</v>
      </c>
      <c r="H19" s="92"/>
      <c r="I19" s="94" t="e">
        <f t="shared" si="1"/>
        <v>#DIV/0!</v>
      </c>
      <c r="J19" s="92"/>
      <c r="K19" s="94" t="e">
        <f t="shared" si="2"/>
        <v>#DIV/0!</v>
      </c>
      <c r="L19" s="92"/>
      <c r="M19" s="28" t="e">
        <f t="shared" si="3"/>
        <v>#DIV/0!</v>
      </c>
      <c r="N19" s="91"/>
      <c r="O19" s="28" t="e">
        <f t="shared" si="4"/>
        <v>#DIV/0!</v>
      </c>
      <c r="P19" s="95" t="e">
        <f t="shared" si="5"/>
        <v>#DIV/0!</v>
      </c>
      <c r="Q19" s="96" t="e">
        <f t="shared" si="6"/>
        <v>#DIV/0!</v>
      </c>
      <c r="R19" s="89" t="e">
        <f>(H19*5+J19*4+L19*3+N19*2)/(H19+J19+L19+N19)</f>
        <v>#DIV/0!</v>
      </c>
    </row>
    <row r="20" s="19" customFormat="1" ht="15" customHeight="1" hidden="1">
      <c r="A20" s="64">
        <v>8</v>
      </c>
    </row>
    <row r="21" spans="1:18" s="19" customFormat="1" ht="15.75" customHeight="1" hidden="1">
      <c r="A21" s="64">
        <v>11</v>
      </c>
      <c r="B21" s="105"/>
      <c r="C21" s="25"/>
      <c r="D21" s="25"/>
      <c r="E21" s="26"/>
      <c r="F21" s="27"/>
      <c r="G21" s="28" t="e">
        <f t="shared" si="0"/>
        <v>#DIV/0!</v>
      </c>
      <c r="H21" s="25"/>
      <c r="I21" s="94" t="e">
        <f t="shared" si="1"/>
        <v>#DIV/0!</v>
      </c>
      <c r="J21" s="25"/>
      <c r="K21" s="94" t="e">
        <f t="shared" si="2"/>
        <v>#DIV/0!</v>
      </c>
      <c r="L21" s="25"/>
      <c r="M21" s="28" t="e">
        <f t="shared" si="3"/>
        <v>#DIV/0!</v>
      </c>
      <c r="N21" s="25"/>
      <c r="O21" s="28" t="e">
        <f t="shared" si="4"/>
        <v>#DIV/0!</v>
      </c>
      <c r="P21" s="95" t="e">
        <f t="shared" si="5"/>
        <v>#DIV/0!</v>
      </c>
      <c r="Q21" s="96" t="e">
        <f t="shared" si="6"/>
        <v>#DIV/0!</v>
      </c>
      <c r="R21" s="89" t="e">
        <f>(H21*5+J21*4+L21*3+N21*2)/(H21+J21+L21+N21)</f>
        <v>#DIV/0!</v>
      </c>
    </row>
    <row r="22" spans="1:18" s="19" customFormat="1" ht="15.75" hidden="1" thickBot="1">
      <c r="A22" s="65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30"/>
      <c r="B23" s="70" t="s">
        <v>13</v>
      </c>
      <c r="C23" s="30"/>
      <c r="D23" s="69"/>
      <c r="E23" s="71">
        <f>SUM(E11:E22)</f>
        <v>8</v>
      </c>
      <c r="F23" s="72">
        <f>SUM(F11:F22)</f>
        <v>5</v>
      </c>
      <c r="G23" s="31">
        <f>F23/E23*100</f>
        <v>62.5</v>
      </c>
      <c r="H23" s="68">
        <f>SUM(H11:H22)</f>
        <v>0</v>
      </c>
      <c r="I23" s="31">
        <f>H23*100/E23</f>
        <v>0</v>
      </c>
      <c r="J23" s="68">
        <f>SUM(J11:J22)</f>
        <v>3</v>
      </c>
      <c r="K23" s="73">
        <f>J23*100/E23</f>
        <v>37.5</v>
      </c>
      <c r="L23" s="71">
        <f>SUM(L11:L22)</f>
        <v>2</v>
      </c>
      <c r="M23" s="73">
        <f>L23*100/E23</f>
        <v>25</v>
      </c>
      <c r="N23" s="71">
        <f>SUM(N11:N22)</f>
        <v>0</v>
      </c>
      <c r="O23" s="73">
        <f>N23*100/E23</f>
        <v>0</v>
      </c>
      <c r="P23" s="74">
        <f>(H23+J23+L23)/E23*100</f>
        <v>62.5</v>
      </c>
      <c r="Q23" s="74">
        <f>(H23+J23)/E23*100</f>
        <v>37.5</v>
      </c>
      <c r="R23" s="97" t="e">
        <f>SUM(R11:R18)/8</f>
        <v>#DIV/0!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1"/>
      <c r="G28" s="121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1"/>
      <c r="G32" s="121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B18:C18 E19 E18 D18 D12:D17 D21 D19 E12:E17 E21:E22 C12:C17 C19 A20:A21 B21:C21" name="Диапазон1"/>
    <protectedRange sqref="H21:H22 H11:H19" name="Диапазон2"/>
    <protectedRange sqref="J21:J22 J11:J19" name="Диапазон3"/>
    <protectedRange sqref="L21:L22 L11:L19" name="Диапазон4"/>
    <protectedRange sqref="N21:N22 N11:N19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7 B19" name="Диапазон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4.00390625" style="0" customWidth="1"/>
    <col min="2" max="2" width="33.87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0039062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1" s="9" customFormat="1" ht="18.75" customHeight="1">
      <c r="C4" s="17"/>
      <c r="D4" s="12" t="s">
        <v>52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15">
      <c r="A11" s="25">
        <v>1</v>
      </c>
      <c r="B11" s="98" t="s">
        <v>45</v>
      </c>
      <c r="C11" s="24">
        <v>4</v>
      </c>
      <c r="D11" s="25" t="s">
        <v>53</v>
      </c>
      <c r="E11" s="26">
        <v>3</v>
      </c>
      <c r="F11" s="27">
        <v>2</v>
      </c>
      <c r="G11" s="28">
        <f aca="true" t="shared" si="0" ref="G11:G18">F11/E11*100</f>
        <v>66.66666666666666</v>
      </c>
      <c r="H11" s="26">
        <v>1</v>
      </c>
      <c r="I11" s="28">
        <f aca="true" t="shared" si="1" ref="I11:I18">H11*100/E11</f>
        <v>33.333333333333336</v>
      </c>
      <c r="J11" s="26">
        <v>1</v>
      </c>
      <c r="K11" s="28">
        <f aca="true" t="shared" si="2" ref="K11:K18">J11*100/E11</f>
        <v>33.333333333333336</v>
      </c>
      <c r="L11" s="26"/>
      <c r="M11" s="28">
        <f aca="true" t="shared" si="3" ref="M11:M18">L11*100/E11</f>
        <v>0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66.66666666666666</v>
      </c>
      <c r="Q11" s="82">
        <f aca="true" t="shared" si="6" ref="Q11:Q18">(H11+J11)/E11*100</f>
        <v>66.66666666666666</v>
      </c>
      <c r="R11" s="89">
        <f aca="true" t="shared" si="7" ref="R11:R17">(H11*5+J11*4+L11*3+N11*2)/(H11+J11+L11+N11)</f>
        <v>4.5</v>
      </c>
    </row>
    <row r="12" spans="1:18" s="19" customFormat="1" ht="15.75" customHeight="1">
      <c r="A12" s="25">
        <v>2</v>
      </c>
      <c r="B12" s="100" t="s">
        <v>47</v>
      </c>
      <c r="C12" s="24">
        <v>4</v>
      </c>
      <c r="D12" s="25" t="s">
        <v>53</v>
      </c>
      <c r="E12" s="26">
        <v>3</v>
      </c>
      <c r="F12" s="27">
        <v>2</v>
      </c>
      <c r="G12" s="28">
        <f t="shared" si="0"/>
        <v>66.66666666666666</v>
      </c>
      <c r="H12" s="26"/>
      <c r="I12" s="28">
        <f t="shared" si="1"/>
        <v>0</v>
      </c>
      <c r="J12" s="26">
        <v>2</v>
      </c>
      <c r="K12" s="28">
        <f t="shared" si="2"/>
        <v>66.66666666666667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66.66666666666666</v>
      </c>
      <c r="Q12" s="82">
        <f t="shared" si="6"/>
        <v>66.66666666666666</v>
      </c>
      <c r="R12" s="89">
        <f t="shared" si="7"/>
        <v>4</v>
      </c>
    </row>
    <row r="13" spans="1:18" s="19" customFormat="1" ht="15" customHeight="1">
      <c r="A13" s="25">
        <v>3</v>
      </c>
      <c r="B13" s="100" t="s">
        <v>48</v>
      </c>
      <c r="C13" s="24">
        <v>4</v>
      </c>
      <c r="D13" s="25" t="s">
        <v>53</v>
      </c>
      <c r="E13" s="26">
        <v>3</v>
      </c>
      <c r="F13" s="27">
        <v>2</v>
      </c>
      <c r="G13" s="28">
        <f t="shared" si="0"/>
        <v>66.66666666666666</v>
      </c>
      <c r="H13" s="26"/>
      <c r="I13" s="28">
        <f t="shared" si="1"/>
        <v>0</v>
      </c>
      <c r="J13" s="26">
        <v>2</v>
      </c>
      <c r="K13" s="28">
        <f t="shared" si="2"/>
        <v>66.66666666666667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66.66666666666666</v>
      </c>
      <c r="Q13" s="82">
        <f t="shared" si="6"/>
        <v>66.66666666666666</v>
      </c>
      <c r="R13" s="89">
        <f t="shared" si="7"/>
        <v>4</v>
      </c>
    </row>
    <row r="14" spans="1:18" s="19" customFormat="1" ht="15">
      <c r="A14" s="25">
        <v>4</v>
      </c>
      <c r="B14" s="98" t="s">
        <v>49</v>
      </c>
      <c r="C14" s="24">
        <v>4</v>
      </c>
      <c r="D14" s="25" t="s">
        <v>53</v>
      </c>
      <c r="E14" s="26">
        <v>3</v>
      </c>
      <c r="F14" s="27">
        <v>2</v>
      </c>
      <c r="G14" s="28">
        <f t="shared" si="0"/>
        <v>66.66666666666666</v>
      </c>
      <c r="H14" s="26"/>
      <c r="I14" s="28">
        <f t="shared" si="1"/>
        <v>0</v>
      </c>
      <c r="J14" s="26">
        <v>2</v>
      </c>
      <c r="K14" s="28">
        <f t="shared" si="2"/>
        <v>66.66666666666667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66.66666666666666</v>
      </c>
      <c r="Q14" s="82">
        <f t="shared" si="6"/>
        <v>66.66666666666666</v>
      </c>
      <c r="R14" s="89">
        <f t="shared" si="7"/>
        <v>4</v>
      </c>
    </row>
    <row r="15" spans="1:18" s="75" customFormat="1" ht="15">
      <c r="A15" s="25">
        <v>5</v>
      </c>
      <c r="B15" s="99" t="s">
        <v>50</v>
      </c>
      <c r="C15" s="24">
        <v>4</v>
      </c>
      <c r="D15" s="25" t="s">
        <v>53</v>
      </c>
      <c r="E15" s="26">
        <v>3</v>
      </c>
      <c r="F15" s="27">
        <v>2</v>
      </c>
      <c r="G15" s="28">
        <f t="shared" si="0"/>
        <v>66.66666666666666</v>
      </c>
      <c r="H15" s="26"/>
      <c r="I15" s="28">
        <f t="shared" si="1"/>
        <v>0</v>
      </c>
      <c r="J15" s="26">
        <v>2</v>
      </c>
      <c r="K15" s="28">
        <f t="shared" si="2"/>
        <v>66.66666666666667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66.66666666666666</v>
      </c>
      <c r="Q15" s="82">
        <f t="shared" si="6"/>
        <v>66.66666666666666</v>
      </c>
      <c r="R15" s="89">
        <f t="shared" si="7"/>
        <v>4</v>
      </c>
    </row>
    <row r="16" spans="1:18" s="19" customFormat="1" ht="15" customHeight="1">
      <c r="A16" s="25">
        <v>6</v>
      </c>
      <c r="B16" s="100" t="s">
        <v>51</v>
      </c>
      <c r="C16" s="24">
        <v>4</v>
      </c>
      <c r="D16" s="25" t="s">
        <v>53</v>
      </c>
      <c r="E16" s="26">
        <v>3</v>
      </c>
      <c r="F16" s="27">
        <v>2</v>
      </c>
      <c r="G16" s="28">
        <f t="shared" si="0"/>
        <v>66.66666666666666</v>
      </c>
      <c r="H16" s="26"/>
      <c r="I16" s="28">
        <f t="shared" si="1"/>
        <v>0</v>
      </c>
      <c r="J16" s="26">
        <v>2</v>
      </c>
      <c r="K16" s="28">
        <f t="shared" si="2"/>
        <v>66.66666666666667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66.66666666666666</v>
      </c>
      <c r="Q16" s="82">
        <f t="shared" si="6"/>
        <v>66.66666666666666</v>
      </c>
      <c r="R16" s="89">
        <f t="shared" si="7"/>
        <v>4</v>
      </c>
    </row>
    <row r="17" spans="1:18" s="19" customFormat="1" ht="15">
      <c r="A17" s="25">
        <v>7</v>
      </c>
      <c r="B17" s="100" t="s">
        <v>31</v>
      </c>
      <c r="C17" s="24">
        <v>4</v>
      </c>
      <c r="D17" s="25" t="s">
        <v>53</v>
      </c>
      <c r="E17" s="26">
        <v>3</v>
      </c>
      <c r="F17" s="27">
        <v>2</v>
      </c>
      <c r="G17" s="28">
        <f t="shared" si="0"/>
        <v>66.66666666666666</v>
      </c>
      <c r="H17" s="26"/>
      <c r="I17" s="28">
        <f t="shared" si="1"/>
        <v>0</v>
      </c>
      <c r="J17" s="26">
        <v>1</v>
      </c>
      <c r="K17" s="28">
        <f t="shared" si="2"/>
        <v>33.333333333333336</v>
      </c>
      <c r="L17" s="26">
        <v>1</v>
      </c>
      <c r="M17" s="28">
        <f t="shared" si="3"/>
        <v>33.333333333333336</v>
      </c>
      <c r="N17" s="25"/>
      <c r="O17" s="28">
        <f t="shared" si="4"/>
        <v>0</v>
      </c>
      <c r="P17" s="29">
        <f t="shared" si="5"/>
        <v>66.66666666666666</v>
      </c>
      <c r="Q17" s="82">
        <f t="shared" si="6"/>
        <v>33.33333333333333</v>
      </c>
      <c r="R17" s="89">
        <f t="shared" si="7"/>
        <v>3.5</v>
      </c>
    </row>
    <row r="18" spans="1:18" s="19" customFormat="1" ht="15.75" thickBot="1">
      <c r="A18" s="25">
        <v>8</v>
      </c>
      <c r="B18" s="76" t="s">
        <v>23</v>
      </c>
      <c r="C18" s="24">
        <v>4</v>
      </c>
      <c r="D18" s="25" t="s">
        <v>53</v>
      </c>
      <c r="E18" s="26">
        <v>3</v>
      </c>
      <c r="F18" s="27">
        <v>3</v>
      </c>
      <c r="G18" s="28">
        <f t="shared" si="0"/>
        <v>100</v>
      </c>
      <c r="H18" s="26"/>
      <c r="I18" s="28">
        <f t="shared" si="1"/>
        <v>0</v>
      </c>
      <c r="J18" s="26">
        <v>3</v>
      </c>
      <c r="K18" s="28">
        <f t="shared" si="2"/>
        <v>100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29">
        <f t="shared" si="6"/>
        <v>100</v>
      </c>
      <c r="R18" s="89">
        <f>(H18*5+J18*4+L18*3+N18*2)/(H18+J18+L18+N18)</f>
        <v>4</v>
      </c>
    </row>
    <row r="19" spans="1:18" s="19" customFormat="1" ht="15" customHeight="1" hidden="1">
      <c r="A19" s="90">
        <v>9</v>
      </c>
      <c r="B19" s="100"/>
      <c r="C19" s="24"/>
      <c r="D19" s="25"/>
      <c r="E19" s="26"/>
      <c r="F19" s="93"/>
      <c r="G19" s="94"/>
      <c r="H19" s="92"/>
      <c r="I19" s="94"/>
      <c r="J19" s="92"/>
      <c r="K19" s="94"/>
      <c r="L19" s="92"/>
      <c r="M19" s="28"/>
      <c r="N19" s="91"/>
      <c r="O19" s="28"/>
      <c r="P19" s="95"/>
      <c r="Q19" s="96"/>
      <c r="R19" s="89"/>
    </row>
    <row r="20" spans="1:18" s="19" customFormat="1" ht="15" customHeight="1" hidden="1">
      <c r="A20" s="64">
        <v>10</v>
      </c>
      <c r="B20" s="76"/>
      <c r="C20" s="24"/>
      <c r="D20" s="25"/>
      <c r="E20" s="26"/>
      <c r="F20" s="93"/>
      <c r="G20" s="94"/>
      <c r="H20" s="26"/>
      <c r="I20" s="94"/>
      <c r="J20" s="26"/>
      <c r="K20" s="94"/>
      <c r="L20" s="26"/>
      <c r="M20" s="28"/>
      <c r="N20" s="25"/>
      <c r="O20" s="28"/>
      <c r="P20" s="95"/>
      <c r="Q20" s="96"/>
      <c r="R20" s="89"/>
    </row>
    <row r="21" spans="1:18" s="19" customFormat="1" ht="15.75" customHeight="1" hidden="1" thickBot="1">
      <c r="A21" s="64">
        <v>11</v>
      </c>
      <c r="B21" s="105"/>
      <c r="C21" s="25"/>
      <c r="D21" s="25"/>
      <c r="E21" s="26"/>
      <c r="F21" s="27"/>
      <c r="G21" s="28"/>
      <c r="H21" s="25"/>
      <c r="I21" s="94"/>
      <c r="J21" s="25"/>
      <c r="K21" s="94"/>
      <c r="L21" s="25"/>
      <c r="M21" s="28"/>
      <c r="N21" s="25"/>
      <c r="O21" s="28"/>
      <c r="P21" s="95"/>
      <c r="Q21" s="96"/>
      <c r="R21" s="89"/>
    </row>
    <row r="22" spans="1:18" s="19" customFormat="1" ht="15.75" hidden="1" thickBot="1">
      <c r="A22" s="65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30"/>
      <c r="B23" s="70" t="s">
        <v>13</v>
      </c>
      <c r="C23" s="30"/>
      <c r="D23" s="69"/>
      <c r="E23" s="71">
        <f>SUM(E11:E22)</f>
        <v>24</v>
      </c>
      <c r="F23" s="72">
        <f>SUM(F11:F22)</f>
        <v>17</v>
      </c>
      <c r="G23" s="31">
        <f>F23/E23*100</f>
        <v>70.83333333333334</v>
      </c>
      <c r="H23" s="68">
        <f>SUM(H11:H22)</f>
        <v>1</v>
      </c>
      <c r="I23" s="31">
        <f>H23*100/E23</f>
        <v>4.166666666666667</v>
      </c>
      <c r="J23" s="68">
        <f>SUM(J11:J22)</f>
        <v>15</v>
      </c>
      <c r="K23" s="73">
        <f>J23*100/E23</f>
        <v>62.5</v>
      </c>
      <c r="L23" s="71">
        <f>SUM(L11:L22)</f>
        <v>1</v>
      </c>
      <c r="M23" s="73">
        <f>L23*100/E23</f>
        <v>4.166666666666667</v>
      </c>
      <c r="N23" s="71">
        <f>SUM(N11:N22)</f>
        <v>0</v>
      </c>
      <c r="O23" s="73">
        <f>N23*100/E23</f>
        <v>0</v>
      </c>
      <c r="P23" s="74">
        <f>(H23+J23+L23)/E23*100</f>
        <v>70.83333333333334</v>
      </c>
      <c r="Q23" s="74">
        <f>(H23+J23)/E23*100</f>
        <v>66.66666666666666</v>
      </c>
      <c r="R23" s="97">
        <f>SUM(R11:R18)/8</f>
        <v>4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1"/>
      <c r="G28" s="121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1"/>
      <c r="G32" s="121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8" name="Диапазон1_2"/>
    <protectedRange sqref="B11:B17" name="Диапазон1_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3">
      <selection activeCell="U18" sqref="U18"/>
    </sheetView>
  </sheetViews>
  <sheetFormatPr defaultColWidth="9.00390625" defaultRowHeight="12.75"/>
  <cols>
    <col min="1" max="1" width="4.00390625" style="0" customWidth="1"/>
    <col min="2" max="2" width="37.7539062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25390625" style="0" customWidth="1"/>
    <col min="18" max="18" width="9.75390625" style="0" customWidth="1"/>
  </cols>
  <sheetData>
    <row r="1" spans="3:13" ht="18.75">
      <c r="C1" s="109" t="s">
        <v>19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3:14" ht="16.5">
      <c r="C2" s="110" t="s">
        <v>20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0.25" customHeight="1">
      <c r="D3" s="4" t="s">
        <v>15</v>
      </c>
    </row>
    <row r="4" spans="3:11" s="9" customFormat="1" ht="18.75" customHeight="1">
      <c r="C4" s="17"/>
      <c r="D4" s="12" t="s">
        <v>52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21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12" t="s">
        <v>0</v>
      </c>
      <c r="B8" s="114" t="s">
        <v>1</v>
      </c>
      <c r="C8" s="114" t="s">
        <v>2</v>
      </c>
      <c r="D8" s="112" t="s">
        <v>12</v>
      </c>
      <c r="E8" s="112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12" t="s">
        <v>10</v>
      </c>
      <c r="Q8" s="122" t="s">
        <v>9</v>
      </c>
      <c r="R8" s="124" t="s">
        <v>18</v>
      </c>
    </row>
    <row r="9" spans="1:18" s="1" customFormat="1" ht="12.75">
      <c r="A9" s="113"/>
      <c r="B9" s="115"/>
      <c r="C9" s="115"/>
      <c r="D9" s="113"/>
      <c r="E9" s="113"/>
      <c r="F9" s="20" t="s">
        <v>4</v>
      </c>
      <c r="G9" s="21" t="s">
        <v>3</v>
      </c>
      <c r="H9" s="125" t="s">
        <v>5</v>
      </c>
      <c r="I9" s="126"/>
      <c r="J9" s="125" t="s">
        <v>6</v>
      </c>
      <c r="K9" s="126"/>
      <c r="L9" s="125" t="s">
        <v>7</v>
      </c>
      <c r="M9" s="126"/>
      <c r="N9" s="125" t="s">
        <v>8</v>
      </c>
      <c r="O9" s="126"/>
      <c r="P9" s="113"/>
      <c r="Q9" s="123"/>
      <c r="R9" s="124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1">
        <v>17</v>
      </c>
      <c r="R10" s="23">
        <v>18</v>
      </c>
    </row>
    <row r="11" spans="1:18" s="19" customFormat="1" ht="25.5" customHeight="1">
      <c r="A11" s="25">
        <v>1</v>
      </c>
      <c r="B11" s="98" t="s">
        <v>45</v>
      </c>
      <c r="C11" s="24">
        <v>4</v>
      </c>
      <c r="D11" s="108" t="s">
        <v>56</v>
      </c>
      <c r="E11" s="26">
        <v>4</v>
      </c>
      <c r="F11" s="27">
        <v>3</v>
      </c>
      <c r="G11" s="28">
        <f aca="true" t="shared" si="0" ref="G11:G18">F11/E11*100</f>
        <v>75</v>
      </c>
      <c r="H11" s="26">
        <v>1</v>
      </c>
      <c r="I11" s="28">
        <f aca="true" t="shared" si="1" ref="I11:I18">H11*100/E11</f>
        <v>25</v>
      </c>
      <c r="J11" s="26">
        <v>2</v>
      </c>
      <c r="K11" s="28">
        <f aca="true" t="shared" si="2" ref="K11:K18">J11*100/E11</f>
        <v>50</v>
      </c>
      <c r="L11" s="26"/>
      <c r="M11" s="28">
        <f aca="true" t="shared" si="3" ref="M11:M18">L11*100/E11</f>
        <v>0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75</v>
      </c>
      <c r="Q11" s="82">
        <f aca="true" t="shared" si="6" ref="Q11:Q18">(H11+J11)/E11*100</f>
        <v>75</v>
      </c>
      <c r="R11" s="89">
        <f aca="true" t="shared" si="7" ref="R11:R17">(H11*5+J11*4+L11*3+N11*2)/(H11+J11+L11+N11)</f>
        <v>4.333333333333333</v>
      </c>
    </row>
    <row r="12" spans="1:18" s="19" customFormat="1" ht="25.5" customHeight="1">
      <c r="A12" s="25">
        <v>2</v>
      </c>
      <c r="B12" s="100" t="s">
        <v>47</v>
      </c>
      <c r="C12" s="24">
        <v>4</v>
      </c>
      <c r="D12" s="108" t="s">
        <v>56</v>
      </c>
      <c r="E12" s="26">
        <v>4</v>
      </c>
      <c r="F12" s="27">
        <v>3</v>
      </c>
      <c r="G12" s="28">
        <f t="shared" si="0"/>
        <v>75</v>
      </c>
      <c r="H12" s="26"/>
      <c r="I12" s="28">
        <f t="shared" si="1"/>
        <v>0</v>
      </c>
      <c r="J12" s="26">
        <v>2</v>
      </c>
      <c r="K12" s="28">
        <f t="shared" si="2"/>
        <v>50</v>
      </c>
      <c r="L12" s="26">
        <v>1</v>
      </c>
      <c r="M12" s="28">
        <f t="shared" si="3"/>
        <v>25</v>
      </c>
      <c r="N12" s="25"/>
      <c r="O12" s="28">
        <f t="shared" si="4"/>
        <v>0</v>
      </c>
      <c r="P12" s="29">
        <f t="shared" si="5"/>
        <v>75</v>
      </c>
      <c r="Q12" s="82">
        <f t="shared" si="6"/>
        <v>50</v>
      </c>
      <c r="R12" s="89">
        <f t="shared" si="7"/>
        <v>3.6666666666666665</v>
      </c>
    </row>
    <row r="13" spans="1:18" s="19" customFormat="1" ht="25.5" customHeight="1">
      <c r="A13" s="25">
        <v>3</v>
      </c>
      <c r="B13" s="100" t="s">
        <v>48</v>
      </c>
      <c r="C13" s="24">
        <v>4</v>
      </c>
      <c r="D13" s="108" t="s">
        <v>56</v>
      </c>
      <c r="E13" s="26">
        <v>4</v>
      </c>
      <c r="F13" s="27">
        <v>3</v>
      </c>
      <c r="G13" s="28">
        <f t="shared" si="0"/>
        <v>75</v>
      </c>
      <c r="H13" s="26"/>
      <c r="I13" s="28">
        <f t="shared" si="1"/>
        <v>0</v>
      </c>
      <c r="J13" s="26">
        <v>3</v>
      </c>
      <c r="K13" s="28">
        <f t="shared" si="2"/>
        <v>75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75</v>
      </c>
      <c r="Q13" s="82">
        <f t="shared" si="6"/>
        <v>75</v>
      </c>
      <c r="R13" s="89">
        <f t="shared" si="7"/>
        <v>4</v>
      </c>
    </row>
    <row r="14" spans="1:18" s="19" customFormat="1" ht="25.5" customHeight="1">
      <c r="A14" s="25">
        <v>4</v>
      </c>
      <c r="B14" s="98" t="s">
        <v>49</v>
      </c>
      <c r="C14" s="24">
        <v>4</v>
      </c>
      <c r="D14" s="108" t="s">
        <v>56</v>
      </c>
      <c r="E14" s="26">
        <v>4</v>
      </c>
      <c r="F14" s="27">
        <v>2</v>
      </c>
      <c r="G14" s="28">
        <f t="shared" si="0"/>
        <v>50</v>
      </c>
      <c r="H14" s="26"/>
      <c r="I14" s="28">
        <f t="shared" si="1"/>
        <v>0</v>
      </c>
      <c r="J14" s="26">
        <v>2</v>
      </c>
      <c r="K14" s="28">
        <f t="shared" si="2"/>
        <v>50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50</v>
      </c>
      <c r="Q14" s="82">
        <f t="shared" si="6"/>
        <v>50</v>
      </c>
      <c r="R14" s="89">
        <f t="shared" si="7"/>
        <v>4</v>
      </c>
    </row>
    <row r="15" spans="1:18" s="75" customFormat="1" ht="25.5" customHeight="1">
      <c r="A15" s="25">
        <v>5</v>
      </c>
      <c r="B15" s="99" t="s">
        <v>50</v>
      </c>
      <c r="C15" s="24">
        <v>4</v>
      </c>
      <c r="D15" s="108" t="s">
        <v>56</v>
      </c>
      <c r="E15" s="26">
        <v>4</v>
      </c>
      <c r="F15" s="27">
        <v>2</v>
      </c>
      <c r="G15" s="28">
        <f t="shared" si="0"/>
        <v>50</v>
      </c>
      <c r="H15" s="26"/>
      <c r="I15" s="28">
        <f t="shared" si="1"/>
        <v>0</v>
      </c>
      <c r="J15" s="26">
        <v>2</v>
      </c>
      <c r="K15" s="28">
        <f t="shared" si="2"/>
        <v>50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50</v>
      </c>
      <c r="Q15" s="82">
        <f t="shared" si="6"/>
        <v>50</v>
      </c>
      <c r="R15" s="89">
        <f t="shared" si="7"/>
        <v>4</v>
      </c>
    </row>
    <row r="16" spans="1:18" s="19" customFormat="1" ht="25.5" customHeight="1">
      <c r="A16" s="25">
        <v>6</v>
      </c>
      <c r="B16" s="100" t="s">
        <v>51</v>
      </c>
      <c r="C16" s="24">
        <v>4</v>
      </c>
      <c r="D16" s="108" t="s">
        <v>56</v>
      </c>
      <c r="E16" s="26">
        <v>4</v>
      </c>
      <c r="F16" s="27">
        <v>2</v>
      </c>
      <c r="G16" s="28">
        <f t="shared" si="0"/>
        <v>50</v>
      </c>
      <c r="H16" s="26"/>
      <c r="I16" s="28">
        <f t="shared" si="1"/>
        <v>0</v>
      </c>
      <c r="J16" s="26">
        <v>2</v>
      </c>
      <c r="K16" s="28">
        <f t="shared" si="2"/>
        <v>50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50</v>
      </c>
      <c r="Q16" s="82">
        <f t="shared" si="6"/>
        <v>50</v>
      </c>
      <c r="R16" s="89">
        <f t="shared" si="7"/>
        <v>4</v>
      </c>
    </row>
    <row r="17" spans="1:18" s="19" customFormat="1" ht="25.5" customHeight="1">
      <c r="A17" s="25">
        <v>7</v>
      </c>
      <c r="B17" s="100" t="s">
        <v>31</v>
      </c>
      <c r="C17" s="24">
        <v>4</v>
      </c>
      <c r="D17" s="108" t="s">
        <v>56</v>
      </c>
      <c r="E17" s="26">
        <v>4</v>
      </c>
      <c r="F17" s="27">
        <v>3</v>
      </c>
      <c r="G17" s="28">
        <f t="shared" si="0"/>
        <v>75</v>
      </c>
      <c r="H17" s="26"/>
      <c r="I17" s="28">
        <f t="shared" si="1"/>
        <v>0</v>
      </c>
      <c r="J17" s="26">
        <v>1</v>
      </c>
      <c r="K17" s="28">
        <f t="shared" si="2"/>
        <v>25</v>
      </c>
      <c r="L17" s="26">
        <v>2</v>
      </c>
      <c r="M17" s="28">
        <f t="shared" si="3"/>
        <v>50</v>
      </c>
      <c r="N17" s="25"/>
      <c r="O17" s="28">
        <f t="shared" si="4"/>
        <v>0</v>
      </c>
      <c r="P17" s="29">
        <f t="shared" si="5"/>
        <v>75</v>
      </c>
      <c r="Q17" s="82">
        <f t="shared" si="6"/>
        <v>25</v>
      </c>
      <c r="R17" s="89">
        <f t="shared" si="7"/>
        <v>3.3333333333333335</v>
      </c>
    </row>
    <row r="18" spans="1:18" s="19" customFormat="1" ht="25.5" customHeight="1" thickBot="1">
      <c r="A18" s="25">
        <v>8</v>
      </c>
      <c r="B18" s="76" t="s">
        <v>23</v>
      </c>
      <c r="C18" s="24">
        <v>4</v>
      </c>
      <c r="D18" s="108" t="s">
        <v>56</v>
      </c>
      <c r="E18" s="26">
        <v>4</v>
      </c>
      <c r="F18" s="27">
        <v>4</v>
      </c>
      <c r="G18" s="28">
        <f t="shared" si="0"/>
        <v>100</v>
      </c>
      <c r="H18" s="26"/>
      <c r="I18" s="28">
        <f t="shared" si="1"/>
        <v>0</v>
      </c>
      <c r="J18" s="26">
        <v>4</v>
      </c>
      <c r="K18" s="28">
        <f t="shared" si="2"/>
        <v>100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29">
        <f t="shared" si="6"/>
        <v>100</v>
      </c>
      <c r="R18" s="89">
        <f>(H18*5+J18*4+L18*3+N18*2)/(H18+J18+L18+N18)</f>
        <v>4</v>
      </c>
    </row>
    <row r="19" spans="1:18" s="19" customFormat="1" ht="15" customHeight="1" hidden="1">
      <c r="A19" s="90">
        <v>9</v>
      </c>
      <c r="B19" s="100"/>
      <c r="C19" s="24"/>
      <c r="D19" s="25"/>
      <c r="E19" s="26"/>
      <c r="F19" s="93"/>
      <c r="G19" s="94"/>
      <c r="H19" s="92"/>
      <c r="I19" s="94"/>
      <c r="J19" s="92"/>
      <c r="K19" s="94"/>
      <c r="L19" s="92"/>
      <c r="M19" s="28"/>
      <c r="N19" s="91"/>
      <c r="O19" s="28"/>
      <c r="P19" s="95"/>
      <c r="Q19" s="96"/>
      <c r="R19" s="89"/>
    </row>
    <row r="20" spans="1:18" s="19" customFormat="1" ht="15" customHeight="1" hidden="1">
      <c r="A20" s="64">
        <v>10</v>
      </c>
      <c r="B20" s="76"/>
      <c r="C20" s="24"/>
      <c r="D20" s="25"/>
      <c r="E20" s="26"/>
      <c r="F20" s="93"/>
      <c r="G20" s="94"/>
      <c r="H20" s="26"/>
      <c r="I20" s="94"/>
      <c r="J20" s="26"/>
      <c r="K20" s="94"/>
      <c r="L20" s="26"/>
      <c r="M20" s="28"/>
      <c r="N20" s="25"/>
      <c r="O20" s="28"/>
      <c r="P20" s="95"/>
      <c r="Q20" s="96"/>
      <c r="R20" s="89"/>
    </row>
    <row r="21" spans="1:18" s="19" customFormat="1" ht="15.75" customHeight="1" hidden="1" thickBot="1">
      <c r="A21" s="64">
        <v>11</v>
      </c>
      <c r="B21" s="105"/>
      <c r="C21" s="25"/>
      <c r="D21" s="25"/>
      <c r="E21" s="26"/>
      <c r="F21" s="27"/>
      <c r="G21" s="28"/>
      <c r="H21" s="25"/>
      <c r="I21" s="94"/>
      <c r="J21" s="25"/>
      <c r="K21" s="94"/>
      <c r="L21" s="25"/>
      <c r="M21" s="28"/>
      <c r="N21" s="25"/>
      <c r="O21" s="28"/>
      <c r="P21" s="95"/>
      <c r="Q21" s="96"/>
      <c r="R21" s="89"/>
    </row>
    <row r="22" spans="1:18" s="19" customFormat="1" ht="15.75" hidden="1" thickBot="1">
      <c r="A22" s="65">
        <v>12</v>
      </c>
      <c r="B22" s="67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5"/>
      <c r="R22" s="87"/>
    </row>
    <row r="23" spans="1:19" s="19" customFormat="1" ht="15.75" thickBot="1">
      <c r="A23" s="130"/>
      <c r="B23" s="70" t="s">
        <v>13</v>
      </c>
      <c r="C23" s="30"/>
      <c r="D23" s="69"/>
      <c r="E23" s="71">
        <f>SUM(E11:E22)</f>
        <v>32</v>
      </c>
      <c r="F23" s="72">
        <f>SUM(F11:F22)</f>
        <v>22</v>
      </c>
      <c r="G23" s="31">
        <f>F23/E23*100</f>
        <v>68.75</v>
      </c>
      <c r="H23" s="68">
        <f>SUM(H11:H22)</f>
        <v>1</v>
      </c>
      <c r="I23" s="31">
        <f>H23*100/E23</f>
        <v>3.125</v>
      </c>
      <c r="J23" s="68">
        <f>SUM(J11:J22)</f>
        <v>18</v>
      </c>
      <c r="K23" s="73">
        <f>J23*100/E23</f>
        <v>56.25</v>
      </c>
      <c r="L23" s="71">
        <f>SUM(L11:L22)</f>
        <v>3</v>
      </c>
      <c r="M23" s="73">
        <f>L23*100/E23</f>
        <v>9.375</v>
      </c>
      <c r="N23" s="71">
        <f>SUM(N11:N22)</f>
        <v>0</v>
      </c>
      <c r="O23" s="73">
        <f>N23*100/E23</f>
        <v>0</v>
      </c>
      <c r="P23" s="74">
        <f>(H23+J23+L23)/E23*100</f>
        <v>68.75</v>
      </c>
      <c r="Q23" s="74">
        <f>(H23+J23)/E23*100</f>
        <v>59.375</v>
      </c>
      <c r="R23" s="97">
        <f>SUM(R11:R18)/8</f>
        <v>3.9166666666666665</v>
      </c>
      <c r="S23" s="79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1"/>
      <c r="G28" s="121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7"/>
      <c r="G29" s="7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7"/>
      <c r="G30" s="7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1"/>
      <c r="G32" s="121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8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8" name="Диапазон1_2"/>
    <protectedRange sqref="B11:B17" name="Диапазон1_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Лаптийчук</dc:creator>
  <cp:keywords/>
  <dc:description/>
  <cp:lastModifiedBy>E.Morozova</cp:lastModifiedBy>
  <cp:lastPrinted>2023-02-20T10:01:37Z</cp:lastPrinted>
  <dcterms:created xsi:type="dcterms:W3CDTF">2009-01-24T12:36:55Z</dcterms:created>
  <dcterms:modified xsi:type="dcterms:W3CDTF">2023-02-20T10:03:14Z</dcterms:modified>
  <cp:category/>
  <cp:version/>
  <cp:contentType/>
  <cp:contentStatus/>
</cp:coreProperties>
</file>